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385" activeTab="0"/>
  </bookViews>
  <sheets>
    <sheet name="BS" sheetId="1" r:id="rId1"/>
    <sheet name="IS" sheetId="2" r:id="rId2"/>
    <sheet name="Equity" sheetId="3" r:id="rId3"/>
    <sheet name="CF" sheetId="4" r:id="rId4"/>
    <sheet name="InterimNotes" sheetId="5" r:id="rId5"/>
    <sheet name="BursaNotes" sheetId="6" r:id="rId6"/>
    <sheet name="Litigation" sheetId="7" r:id="rId7"/>
  </sheets>
  <definedNames>
    <definedName name="_xlnm.Print_Area" localSheetId="5">'BursaNotes'!$A$1:$I$158</definedName>
    <definedName name="_xlnm.Print_Area" localSheetId="4">'InterimNotes'!$A$1:$I$154</definedName>
    <definedName name="_xlnm.Print_Area" localSheetId="6">'Litigation'!$A$1:$F$40</definedName>
  </definedNames>
  <calcPr fullCalcOnLoad="1"/>
</workbook>
</file>

<file path=xl/sharedStrings.xml><?xml version="1.0" encoding="utf-8"?>
<sst xmlns="http://schemas.openxmlformats.org/spreadsheetml/2006/main" count="490" uniqueCount="363">
  <si>
    <t>(The Condensed Consolidated Balance Sheet should be read in conjunction with the annual financial statements for the financial year ended 31 March 2007).</t>
  </si>
  <si>
    <t>Deferred tax assets</t>
  </si>
  <si>
    <t>Minority interest</t>
  </si>
  <si>
    <t>(The Condensed Consolidated Income Statement should be read in conjunction with the annual financial statements for the financial year ended 31 March 2007).</t>
  </si>
  <si>
    <t>(The Condensed Consolidated Cash Flow Statement should be read in conjunction with the Annual Financial Statements for the financial year ended 31 March 2007).</t>
  </si>
  <si>
    <t xml:space="preserve">  the financial period</t>
  </si>
  <si>
    <t>Drawndown from/(Repayment to) financial institutions</t>
  </si>
  <si>
    <t>Cash and cash equivalents at 1 April 2007/2006*</t>
  </si>
  <si>
    <t>The interim financial statements should be read in conjunction with the audited financial statements for the financial year ended 31 March 2007.  The explanatory notes attached to the interim financial statements provide an explanation of events and transactions that are significant to an understanding of the changes in the financial position and performance of the Group since the year ended 31 March 2007.</t>
  </si>
  <si>
    <t>FRS 107</t>
  </si>
  <si>
    <t>Cash Flow Statements</t>
  </si>
  <si>
    <t>FRS 111</t>
  </si>
  <si>
    <t>Construction Contracts</t>
  </si>
  <si>
    <t>FRS 112</t>
  </si>
  <si>
    <t>Income Taxes</t>
  </si>
  <si>
    <t>FRS 118</t>
  </si>
  <si>
    <t>FRS 119</t>
  </si>
  <si>
    <t>FRS 120</t>
  </si>
  <si>
    <t>FRS 126</t>
  </si>
  <si>
    <t>FRS 129</t>
  </si>
  <si>
    <t>Employee Benefits</t>
  </si>
  <si>
    <t>Accounting for Government Grants and Disclosure of Government Assistance</t>
  </si>
  <si>
    <t>Accounting and Reporting by Retirement Benefits Plans</t>
  </si>
  <si>
    <t>Financial Reporting in Hyperinflationary Economics</t>
  </si>
  <si>
    <t>Amendments to FRS 121</t>
  </si>
  <si>
    <t>The Effects of Changes in Foreign Exchange Rates - net investment in foreign operation</t>
  </si>
  <si>
    <t>FRS 134</t>
  </si>
  <si>
    <t>FRS 137</t>
  </si>
  <si>
    <t>Interim Financial Reporting</t>
  </si>
  <si>
    <t>Provisions, Contingent Liabilities and Contingent Assets</t>
  </si>
  <si>
    <t>IC Interpretation 1</t>
  </si>
  <si>
    <t>IC Interpretation 2</t>
  </si>
  <si>
    <t>IC Interpretation 5</t>
  </si>
  <si>
    <t>IC Interpretation 6</t>
  </si>
  <si>
    <t>IC Interpretation 7</t>
  </si>
  <si>
    <t>IC Interpretation 8</t>
  </si>
  <si>
    <t>Changes in Existing Decommissioning, Restoration and Similar Liabilities</t>
  </si>
  <si>
    <t>Members' Shares in Co-operative Entities and Similar Instruments</t>
  </si>
  <si>
    <t>Rights to Interests arising from Decommissioning, Restoration and Environmental Rehabilitation Funds</t>
  </si>
  <si>
    <t>Liabilities arising from Participating in a Specific Market-Waste Electrical and Electronic Equipment</t>
  </si>
  <si>
    <t>Applying the Restatement Approach under FRS 1292004 Financial Reporting in Hyperinflationary Economies</t>
  </si>
  <si>
    <t>Scope of FRS 2</t>
  </si>
  <si>
    <t>The auditors' report on the financial statements for the financial year ended 31 March 2007 was not qualified.</t>
  </si>
  <si>
    <t>There were no other issuance, cancellation, repurchase, resale and repayment of debt securities of the Group and equity securities of the Company as at the date of this report.</t>
  </si>
  <si>
    <t>The valuation of property, plant and equipment has been brought forward without amendment from the previous audited financial statements.</t>
  </si>
  <si>
    <t>Balance as at 1 April 2007</t>
  </si>
  <si>
    <t>Movement in Minority Interest arising from the disposal</t>
  </si>
  <si>
    <t>Net loss for the financial period</t>
  </si>
  <si>
    <t>(The Condensed Consolidated Statement of Changes in Equity should be read in conjunction with the Annual Financial Statements for the financial year ended 31 March 2007).</t>
  </si>
  <si>
    <t>FORMIS RESOURCES BERHAD</t>
  </si>
  <si>
    <t>A.</t>
  </si>
  <si>
    <t>MATERIAL LITIGATION AGAINST THE GROUP</t>
  </si>
  <si>
    <t>No.</t>
  </si>
  <si>
    <t>Parties to the Suit</t>
  </si>
  <si>
    <t>Case / Summons No.</t>
  </si>
  <si>
    <t>Court</t>
  </si>
  <si>
    <t>Latest Status</t>
  </si>
  <si>
    <t xml:space="preserve"> </t>
  </si>
  <si>
    <t>Man Yau Plastics Factory (Malaysia) Sendirian Berhad (“MYPF”) vs. Tan Yong Seng &amp; 10 others</t>
  </si>
  <si>
    <t>Suit No.25-43-02</t>
  </si>
  <si>
    <t>Tan Yong Seng and 10 others vs. Man Yau Plastics Factory (Malaysia) Sendirian Berhad</t>
  </si>
  <si>
    <t>Case No. 1/1-761/02</t>
  </si>
  <si>
    <t>Wang Corporation Sendirian Berhad (“WANG”) vs.Azlan Shah Abdullah and 8 others</t>
  </si>
  <si>
    <t>Suit No. 25-42-2002</t>
  </si>
  <si>
    <t>Azlan Shah Abdullah and 8 others vs. Wang Corporation Sendirian Berhad</t>
  </si>
  <si>
    <t>Case No. 1/1-760-02</t>
  </si>
  <si>
    <t>Nik Roseli Mahmood  vs. 1. Man Yau Holdings Berhad  2.  Malaysian International Merchant Bankers</t>
  </si>
  <si>
    <t>Suit No. S4-23-124-2001</t>
  </si>
  <si>
    <t xml:space="preserve">In the meantime, a bankruptcy search on the plaintiff has revealed that he has been made a bankrupt on 25 August 2004.  </t>
  </si>
  <si>
    <t>B.</t>
  </si>
  <si>
    <t>MATERIAL LITIGATION FOR THE GROUP</t>
  </si>
  <si>
    <t>Continuous Network Advisers Sdn. Bhd. vs. PCI Solutions (M) Sdn. Bhd. (Formerly known as CY Computer &amp; Software House (M) Sdn. Bhd.)</t>
  </si>
  <si>
    <t>Suit No. D8-22-1604-2003</t>
  </si>
  <si>
    <t>Kuala Lumpur High Court</t>
  </si>
  <si>
    <t xml:space="preserve">Judgement for the sum of RM365,090.00 plus interest at the rate of 8% per annum on the sum of RM365,090.00 to be calculated from 7 May 2003 till the date of full realisation and costs was obtained against the Defendant on 27 October 2003 upon their failure to enter an appearance. </t>
  </si>
  <si>
    <t>Company Winding Up No. D2-28-105-2004</t>
  </si>
  <si>
    <t xml:space="preserve">An application by a third party to wind up the Defendant has been granted on 13 May 2004.  Proof of debt form filed on 3 March 2005. </t>
  </si>
  <si>
    <t>First Solution Sdn. Bhd.  vs. Neuronet (Malaysia) Sdn. Bhd.</t>
  </si>
  <si>
    <t>Suit No. D6-22-1986-00</t>
  </si>
  <si>
    <t>Formis Network Services Sdn. Bhd. vs. Binet Marketing Sdn. Bhd.</t>
  </si>
  <si>
    <t>Suit No. D6-22-600-2004</t>
  </si>
  <si>
    <t>By agreement between the parties, pleadings in this matter are to be deemed closed 14 days after written notice by either party. This agreement was reached to allow Binet to consider their position, in light of the aforesaid application having been allowed. To date, neither party has issued such notice.</t>
  </si>
  <si>
    <t xml:space="preserve">FORMIS RESOURCES BERHAD </t>
  </si>
  <si>
    <t>Incorporated in Malaysia</t>
  </si>
  <si>
    <t>CONDENSED CONSOLIDATED INCOME STATEMENT</t>
  </si>
  <si>
    <t>(The figures have not been audited)</t>
  </si>
  <si>
    <t>INDIVIDUAL QUARTER</t>
  </si>
  <si>
    <t>CUMULATIVE PERIOD</t>
  </si>
  <si>
    <t>CURRENT YEAR QUARTER</t>
  </si>
  <si>
    <t>PRECEDING YEAR CORRESPONDING QUARTER</t>
  </si>
  <si>
    <t>CURRENT YEAR-TO-DATE</t>
  </si>
  <si>
    <t>PRECEDING YEAR  CORRESPONDING PERIOD</t>
  </si>
  <si>
    <t>31.03.2007</t>
  </si>
  <si>
    <t>RM'000</t>
  </si>
  <si>
    <t>Revenue</t>
  </si>
  <si>
    <t>Cost of sales</t>
  </si>
  <si>
    <t>Gross profits</t>
  </si>
  <si>
    <t>Other operating income</t>
  </si>
  <si>
    <t>Other operating expenses</t>
  </si>
  <si>
    <t>Finance costs</t>
  </si>
  <si>
    <t>Tax expense</t>
  </si>
  <si>
    <t>Attributable to:-</t>
  </si>
  <si>
    <t>Equity holders of the parent</t>
  </si>
  <si>
    <t>Minority interests</t>
  </si>
  <si>
    <t>-Basic</t>
  </si>
  <si>
    <t xml:space="preserve">-Diluted </t>
  </si>
  <si>
    <t>CONDENSED CONSOLIDATED STATEMENT OF CHANGES IN EQUITY</t>
  </si>
  <si>
    <t>----- Non-Distributable -----</t>
  </si>
  <si>
    <t>Distributable</t>
  </si>
  <si>
    <t>Ordinary shares</t>
  </si>
  <si>
    <t>Irredeemable convertible cumulative preference shares ("ICPS")</t>
  </si>
  <si>
    <t>Share premium</t>
  </si>
  <si>
    <t>Exchange fluctuation reserve</t>
  </si>
  <si>
    <t>Total attributable to equity holders of the parent</t>
  </si>
  <si>
    <t>Total equity</t>
  </si>
  <si>
    <t>RM’000</t>
  </si>
  <si>
    <t>Balance as at 1 April 2006</t>
  </si>
  <si>
    <t>Exchange fluctuation reserves arising from</t>
  </si>
  <si>
    <t xml:space="preserve">  translation of foreign subsidiary company during</t>
  </si>
  <si>
    <t>Share issue expenses on the acquisition of Formis Holdings</t>
  </si>
  <si>
    <t>CONDENSED CONSOLIDATED STATEMENT OF CHANGES IN EQUITY  (Cont')</t>
  </si>
  <si>
    <t>Irredeemable convertible cumulative preference shares</t>
  </si>
  <si>
    <t>CONDENSED CONSOLIDATED BALANCE SHEET</t>
  </si>
  <si>
    <t>Unaudited</t>
  </si>
  <si>
    <t>Audited</t>
  </si>
  <si>
    <t>As at End of Current Financial Year</t>
  </si>
  <si>
    <t>As at Preceding Financial Year End</t>
  </si>
  <si>
    <t>Non-Current Assets</t>
  </si>
  <si>
    <t>Property, plant and equipment</t>
  </si>
  <si>
    <t>Software development costs</t>
  </si>
  <si>
    <t>Other investments</t>
  </si>
  <si>
    <t>Investment properties</t>
  </si>
  <si>
    <t>Goodwill on consolidation</t>
  </si>
  <si>
    <t>Total non-current assets</t>
  </si>
  <si>
    <t>Current Assets</t>
  </si>
  <si>
    <t>Inventories</t>
  </si>
  <si>
    <t>Trade receivables</t>
  </si>
  <si>
    <t>Tax recoverables</t>
  </si>
  <si>
    <t>Short term investments</t>
  </si>
  <si>
    <t>Deposits with licensed banks</t>
  </si>
  <si>
    <t>Cash and bank balances</t>
  </si>
  <si>
    <t>Total current assets</t>
  </si>
  <si>
    <t>TOTAL ASSETS</t>
  </si>
  <si>
    <t>EQUITY AND LIABILITIES</t>
  </si>
  <si>
    <t>Equity attributed to equity holder of the parent</t>
  </si>
  <si>
    <t>Share Capital</t>
  </si>
  <si>
    <t>Other Reserves</t>
  </si>
  <si>
    <t>Retained Earnings</t>
  </si>
  <si>
    <t>Non-Current Liabilities</t>
  </si>
  <si>
    <t>Borrowings</t>
  </si>
  <si>
    <t>Provision for post-employment benefits</t>
  </si>
  <si>
    <t>Hire purchase and lease creditors</t>
  </si>
  <si>
    <t>Deferred tax liabilities</t>
  </si>
  <si>
    <t>Total non-current liabilities</t>
  </si>
  <si>
    <t>Current Liabilities</t>
  </si>
  <si>
    <t>Trade payables</t>
  </si>
  <si>
    <t>Tax Liabilities</t>
  </si>
  <si>
    <t>Total current liabilities</t>
  </si>
  <si>
    <t>TOTAL EQUITY AND LIABILITIES</t>
  </si>
  <si>
    <t>CONDENSED CONSOLIDATED CASH FLOW STATEMENT</t>
  </si>
  <si>
    <t>CUMULATIVE QUARTER</t>
  </si>
  <si>
    <t>PRECEDING YEAR CORRESPONDING PERIOD</t>
  </si>
  <si>
    <t>CASH FLOWS FROM OPERATING ACTIVITIES</t>
  </si>
  <si>
    <t>Adjustment for non-cash items</t>
  </si>
  <si>
    <t>Net changes in assets</t>
  </si>
  <si>
    <t>Net changes in liabilities</t>
  </si>
  <si>
    <t>CASH FLOWS FROM INVESTING ACTIVITIES</t>
  </si>
  <si>
    <t>Acquisition of subsidiaries</t>
  </si>
  <si>
    <t>Disposal of subsidiaries</t>
  </si>
  <si>
    <t>CASH FLOWS FROM FINANCING ACTIVITIES</t>
  </si>
  <si>
    <t>Exchange differences</t>
  </si>
  <si>
    <t xml:space="preserve">*  Cash and cash equivalents at the beginning and end of the financial periods are net of deposits pledged </t>
  </si>
  <si>
    <t xml:space="preserve">    to banks.</t>
  </si>
  <si>
    <t>FORMIS RESOURCES BERHAD ("FRB")</t>
  </si>
  <si>
    <t>Additional information required by Bursa Securities Listing Requirements</t>
  </si>
  <si>
    <t>Review of performance</t>
  </si>
  <si>
    <t>Variation of results against preceding quarter</t>
  </si>
  <si>
    <t>3 months</t>
  </si>
  <si>
    <t>ended</t>
  </si>
  <si>
    <t>Current year prospects</t>
  </si>
  <si>
    <t>Profit forecast</t>
  </si>
  <si>
    <t>Not applicable.</t>
  </si>
  <si>
    <t>Preceding Year</t>
  </si>
  <si>
    <t>Current Year</t>
  </si>
  <si>
    <t>Corresponding</t>
  </si>
  <si>
    <t>Current</t>
  </si>
  <si>
    <t>Quarter</t>
  </si>
  <si>
    <t>Period</t>
  </si>
  <si>
    <t>Malaysian taxation</t>
  </si>
  <si>
    <t>- current period</t>
  </si>
  <si>
    <t>- under/(Over) provision in prior years</t>
  </si>
  <si>
    <t>Deferred taxation</t>
  </si>
  <si>
    <t>Unquoted investments and properties</t>
  </si>
  <si>
    <t>Marketable securities</t>
  </si>
  <si>
    <t xml:space="preserve">Details of disposal of quoted investments are as follows: </t>
  </si>
  <si>
    <t>3 months ended</t>
  </si>
  <si>
    <t>Sales proceeds on disposal</t>
  </si>
  <si>
    <t>Long term</t>
  </si>
  <si>
    <t>Short term</t>
  </si>
  <si>
    <t>Total</t>
  </si>
  <si>
    <t>At cost:</t>
  </si>
  <si>
    <t xml:space="preserve"> - Quoted</t>
  </si>
  <si>
    <t xml:space="preserve"> - Unquoted</t>
  </si>
  <si>
    <t>At book value:</t>
  </si>
  <si>
    <t>At market value:</t>
  </si>
  <si>
    <t>Status of corporate proposals</t>
  </si>
  <si>
    <t>Borrowings and debts securities</t>
  </si>
  <si>
    <t>The Group's bank borrowings to-date are as follows:</t>
  </si>
  <si>
    <t xml:space="preserve">Foreign </t>
  </si>
  <si>
    <t xml:space="preserve">Ringgit </t>
  </si>
  <si>
    <t>Ringgit</t>
  </si>
  <si>
    <t>Currency</t>
  </si>
  <si>
    <t>Malaysia</t>
  </si>
  <si>
    <t>Equivalent</t>
  </si>
  <si>
    <t>'000</t>
  </si>
  <si>
    <t>Short term bank borrowings (Unsecured)</t>
  </si>
  <si>
    <t xml:space="preserve"> - denominated in Ringgit Malaysia</t>
  </si>
  <si>
    <t>Short term bank borrowings (Secured)</t>
  </si>
  <si>
    <t>Long term bank borrowings (Secured)</t>
  </si>
  <si>
    <t>Total borrowings</t>
  </si>
  <si>
    <t>Off balance sheet financial instruments</t>
  </si>
  <si>
    <t>Call option granted by</t>
  </si>
  <si>
    <t>under call option</t>
  </si>
  <si>
    <t>Exercise period</t>
  </si>
  <si>
    <t>LCC &amp; RL</t>
  </si>
  <si>
    <t>LCC &amp; RL shall only be entitled to exercise the call option in respect of not more than 63,000 ordinary shares in DGB at any one calender year commencing from the first anniversary date of the sale and option agreement.</t>
  </si>
  <si>
    <t>FHB</t>
  </si>
  <si>
    <t>Changes in material litigation</t>
  </si>
  <si>
    <t>Please refer to the Summary of Material Litigation attached for further details.</t>
  </si>
  <si>
    <t>Dividends</t>
  </si>
  <si>
    <t>No dividends have been recommended during the financial period under review.</t>
  </si>
  <si>
    <t>(a)</t>
  </si>
  <si>
    <t>WA number of ordinary shares in issue ('000)</t>
  </si>
  <si>
    <t>(b)</t>
  </si>
  <si>
    <t>Notes to the Interim Financial Report</t>
  </si>
  <si>
    <t>Basis of preparation</t>
  </si>
  <si>
    <t>The interim financial statements are unaudited and have been prepared in accordance with the requirements of Financial Reporting Standard ("FRS") 134, Interim Financial Reporting and paragraph 9.22 of the Listing Requirements of Bursa Malaysia Securities Berhad.</t>
  </si>
  <si>
    <t>Changes in accounting policies</t>
  </si>
  <si>
    <t>FRS 117</t>
  </si>
  <si>
    <t>Leases</t>
  </si>
  <si>
    <t>FRS 124</t>
  </si>
  <si>
    <t>Related Party Disclosures</t>
  </si>
  <si>
    <t>Qualification of auditors' report on preceding annual financial statements</t>
  </si>
  <si>
    <t>Seasonal and cyclical factors</t>
  </si>
  <si>
    <t>Unusual items due to their nature, size or incidence</t>
  </si>
  <si>
    <t>Profit before taxation</t>
  </si>
  <si>
    <t>Material changes in estimates</t>
  </si>
  <si>
    <t>Debt and equity securities</t>
  </si>
  <si>
    <t>Dividends paid</t>
  </si>
  <si>
    <t>Segmental reporting</t>
  </si>
  <si>
    <t>IT business</t>
  </si>
  <si>
    <t>Others</t>
  </si>
  <si>
    <t>Adjustment/ Eliminations</t>
  </si>
  <si>
    <t>External sales</t>
  </si>
  <si>
    <t>Inter segment sales</t>
  </si>
  <si>
    <t>Segment results</t>
  </si>
  <si>
    <t>Interest expense</t>
  </si>
  <si>
    <t>Interest Income</t>
  </si>
  <si>
    <t>Total sales</t>
  </si>
  <si>
    <t>Carrying amount of revalued assets</t>
  </si>
  <si>
    <t>Subsequent events</t>
  </si>
  <si>
    <t>Changes in contingent liabilities or contingent assets</t>
  </si>
  <si>
    <t xml:space="preserve">       </t>
  </si>
  <si>
    <t>Capital commitments</t>
  </si>
  <si>
    <t>There were no capital commitments during the financial period under review.</t>
  </si>
  <si>
    <t>30.06.2007</t>
  </si>
  <si>
    <t>Tax paid</t>
  </si>
  <si>
    <t>Tax refund</t>
  </si>
  <si>
    <t>Net cash used in operating activities</t>
  </si>
  <si>
    <t>Net cash used in operations</t>
  </si>
  <si>
    <t>Interest received</t>
  </si>
  <si>
    <t>Dividend received</t>
  </si>
  <si>
    <t>Interest paid</t>
  </si>
  <si>
    <t>Net cash from/(used in) financing activities</t>
  </si>
  <si>
    <t>Saved as disclosed in note 2 and note 6 of this report, there were no items affecting the assets, liabilities, equity, net income, or cash flows that are unusual because of their nature, size, or incidence.</t>
  </si>
  <si>
    <t>At any time in the event of a change in certain substantial shareholders of Formis (Malaysia) Berhad, the former ultimate holding company.</t>
  </si>
  <si>
    <t>As at 30 June 2007, the status of the call and put option between FHB and Lau Chi Chiang &amp; Robin Lim Jin Hee ("LCC &amp; RL") in relation to the balance 20% shares in DGB was as follows: -</t>
  </si>
  <si>
    <t xml:space="preserve">The adoption of the new/revised FRSs does not have significant financial impact on the financial statements of the Group.  </t>
  </si>
  <si>
    <t>The significant accounting policies adopted are consistent with those of the audited financial statements for the year ended 31 March 2007 except for the adoption of the following new/revised FRSs which have effective date as follow: -</t>
  </si>
  <si>
    <t>For financial periods beginning on or after</t>
  </si>
  <si>
    <t>FRS 6</t>
  </si>
  <si>
    <t>Exploration for and Evaluation of Mineral Resource</t>
  </si>
  <si>
    <t>The new/revised FRSs, amendments to FRSs and IC Interpretations which would be adopted from the financial period beginning on or after 1 July 2007 are:</t>
  </si>
  <si>
    <t>Gain on disposal</t>
  </si>
  <si>
    <t>(Placement)/Withdrawal of fixed deposits pledged</t>
  </si>
  <si>
    <t>Loss before taxation</t>
  </si>
  <si>
    <t>Net decrease in cash and cash equivalents</t>
  </si>
  <si>
    <t>As such, the above suit will not be able to proceed unless leave is obtained from the Insolvency Officer. To date, we have not received any such notice.</t>
  </si>
  <si>
    <t>AS AT 30 SEPTEMBER 2007</t>
  </si>
  <si>
    <t>30.09.2007</t>
  </si>
  <si>
    <t>FOR THE FINANCIAL PERIOD ENDED 30 SEPTEMBER 2007</t>
  </si>
  <si>
    <t>30.09.2006</t>
  </si>
  <si>
    <t>Six Months Financial Period Ended 30 September 2006</t>
  </si>
  <si>
    <t xml:space="preserve">  of a subsidiary company and the acquisition of additional</t>
  </si>
  <si>
    <t xml:space="preserve">  shares in 2 existing subsidiary companies</t>
  </si>
  <si>
    <t xml:space="preserve">  Berhad ("FHB") and Formis Systems &amp; Technology Sdn Bhd</t>
  </si>
  <si>
    <t xml:space="preserve">  ("FST")</t>
  </si>
  <si>
    <t>Balance as at 30 September 2006</t>
  </si>
  <si>
    <t>For the Second Quarter Ended 30 September 2007</t>
  </si>
  <si>
    <t>Earnings / (Loss) per share (sen)</t>
  </si>
  <si>
    <t>FOR THE FINANCIAL PERIOD ENDED 30 SEPTEMBER 2006</t>
  </si>
  <si>
    <t>Balance as at 30 September 2007</t>
  </si>
  <si>
    <t>Profit / (Loss) before tax</t>
  </si>
  <si>
    <t>Cash and cash equivalents at 30 September 2007/2006*</t>
  </si>
  <si>
    <t>Profit / (Loss) for the financial period</t>
  </si>
  <si>
    <t>As at 30.09.2007, the quoted investments included in other investments and short term investments are as follows: -</t>
  </si>
  <si>
    <t>Basic Earnings / (Loss) per ordinary share for the financial period is calculated based on the Group's profit / (loss) after tax and minority interests divided by the weighted average ("WA") number of ordinary shares in issue during the financial period.</t>
  </si>
  <si>
    <t>Profit / (Loss) after tax and minority interests (RM'000)</t>
  </si>
  <si>
    <t>Six Months Financial Period Ended 30 September 2007</t>
  </si>
  <si>
    <t>Current period-to-date</t>
  </si>
  <si>
    <t>Period-To-Date</t>
  </si>
  <si>
    <t>Net profit for the financial period</t>
  </si>
  <si>
    <t>Conversion of ICPS</t>
  </si>
  <si>
    <t>Retained profits</t>
  </si>
  <si>
    <t>The business of the Group was not affected by any significant seasonal and cyclical factors during the financial period under review.</t>
  </si>
  <si>
    <t>There were no material changes in estimates of amounts reported in prior financial years that have a material effect in the current financial period.</t>
  </si>
  <si>
    <t>No dividend has been paid in the current financial period to-date.</t>
  </si>
  <si>
    <t>There were no material events subsequent to the end of the current financial period under review.</t>
  </si>
  <si>
    <t>Changes in the composition of the group</t>
  </si>
  <si>
    <t xml:space="preserve">On 24th September 2007, Comline-Systems Sdn Bhd, a 70% owned subsidiary of FRB, had incorporated a wholy-owned subsidiary company known as Prism Portal Asia Sdn Bhd ("PPA") with RM10.00 issued and paid up share capital comprising 10 ordinary shares of RM1.00 each.  </t>
  </si>
  <si>
    <t>The Group achieved a profit before tax ("PBT") of RM6.6million for the current quarter under review, an increase of 127.6% as compared to the corresponding quarter in the preceding financial year of RM2.9million. For the six months period ended 30 September 2007, the Group achieved a profit before tax of RM4.98 million compared to the loss before tax of RM9.81 million in the corresponding period of the preceding financial year. The huge loss in the corresponding period in preceding financial year was due to the impairment of goodwill attributable to Man Yau Holdings Bhd group of RM12.9 million.</t>
  </si>
  <si>
    <t>The Group's effective tax rate for the current financial quarter / period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</si>
  <si>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Basic Earnings / (Loss) per ordinary share</t>
  </si>
  <si>
    <t>Earnings / (Loss) per share</t>
  </si>
  <si>
    <t>Basic Earnings / (Loss) per ordinary share (sen)</t>
  </si>
  <si>
    <t>Fully diluted loss per ordinary share is not presented for the preceeding financial period-to-date as there is an anti-dilutive effect on the conversion of ICPS outstanding at end of the financial period to ordinary shares on a loss position.</t>
  </si>
  <si>
    <t>On 24 September 2007, Com-Line Systems Sdn Bhd, a 70% owned subsidiary of FRB, had  incorporated a wholly-owned subsidiary company known as Prism Portal Asia Sdn Bhd (“PPA”) with RM10.00 issued and fully paid share capital comprising 10 ordinary shares of RM1.00 each. PPA is currently dormant and the intended principal activity is the provision of information technology and software development, consulting and outsourcing services.</t>
  </si>
  <si>
    <t>Diluted Earnings per ordinary share</t>
  </si>
  <si>
    <t>Diluted earnings per ordinary share (sen)</t>
  </si>
  <si>
    <t>Compared to the results against the preceding quarter, the group's performance has improved from loss before tax of RM1.6 million to profit before tax of RM6.6 million. This was mainly due to higher revenue as well as a slightly higher gross profit margin achieved in this quarter as compared to the preceding quarter.</t>
  </si>
  <si>
    <t>With the improved results for the 2nd quarter, the Board of Directors is optimistic that the Group will continue to perform satisfactorily.</t>
  </si>
  <si>
    <t xml:space="preserve">A subsidiary company has on 13 June 2006, entered into a Sale and Purchase Agreement to dispose a shop lot for RM760,000. The gain on disposal is estimated to be approximately RM110,000 but yet to realise as of the date of this report. This is due to the consent on the transfer of title has yet to be received from the land office. </t>
  </si>
  <si>
    <t>Saved as disclosed above, there were no other changes on contingent liabilities or contingent assets of the Group.</t>
  </si>
  <si>
    <t>Other receivables, deposits and prepayments</t>
  </si>
  <si>
    <t>Other payables, deposits and accruals</t>
  </si>
  <si>
    <t>Liabilities directly associated with non-current assets classified as held for sale</t>
  </si>
  <si>
    <t>Non-current assets classified as held for sale</t>
  </si>
  <si>
    <t>Operating profit before working capital changes</t>
  </si>
  <si>
    <t>Net cash (used in)/from investing activities</t>
  </si>
  <si>
    <t>Total Sales</t>
  </si>
  <si>
    <t>No. of Shares outstanding</t>
  </si>
  <si>
    <t>For the purpose of calculating diluted earnings per ordinary share,  the WA number of ordinary shares in issue during the period have been adjusted for the dilutive effects of all potential ordinary shares.</t>
  </si>
  <si>
    <t>- origination and reversal of temporary differences</t>
  </si>
  <si>
    <t>- tax income resulting from reduction in tax rate</t>
  </si>
  <si>
    <t>The Group recorded RM94.1 million of revenue in the current quarter, an increase of approximately 20.2% from RM78.3 million in the corresponding quarter of the preceding financial year. For the six months period-to-date, the Group recorded a revenue of RM156.3 million, representing an increase of 5.7% as compared to the corresponding period of the preceding financial year.</t>
  </si>
  <si>
    <t>RM'm</t>
  </si>
  <si>
    <t>FRB</t>
  </si>
  <si>
    <t>FRB and FHB (Jointly Guarantee)</t>
  </si>
  <si>
    <t>SUMMARY OF STATUS OF LEGAL CLAIMS AS AT 28 NOVEMBER 2007</t>
  </si>
  <si>
    <t>Penang High Court</t>
  </si>
  <si>
    <t>Judicial Review initiated by MYPF to quash the decision and award granted by the Alor Setar Industrial Court in Case No. 9/4-769/99. Matter is postponed pending request for settlement. On 14 November 2007, the application for judicial review has been allowed and the matter is remitted back to the Industrial Court for a rehearing before a new Chairman.</t>
  </si>
  <si>
    <t xml:space="preserve">Penang Industrial Court </t>
  </si>
  <si>
    <t>(Transferred from Kuala Lumpur Industrial Court)</t>
  </si>
  <si>
    <t>Judicial Review initiated by WANG to quash the decision and award granted by the Alor Setar Industrial Court in Case No.9/4-767/99. Matter is postponed pending request for settlement. On 14 November 2007, the application for judicial review has been allowed and the matter is remitted back to the Industrial Court for a rehearing before a new Chairman.</t>
  </si>
  <si>
    <t>Penang Industrial Court</t>
  </si>
  <si>
    <t>Matter filed by Plaintiffs for alleged non-compliance of the award granted by the Alor Setar Industrial Court in Case No. 9/4-767/99. The Court has postponed the matter pending the hearing of the Judicial Review abovementioned. Matter is fixed for mention on 17 December 2007.</t>
  </si>
  <si>
    <r>
      <t>Plaintiff is claiming unspecified general and special damages for defamation. The 2</t>
    </r>
    <r>
      <rPr>
        <vertAlign val="superscript"/>
        <sz val="9"/>
        <rFont val="Arial"/>
        <family val="2"/>
      </rPr>
      <t>nd</t>
    </r>
    <r>
      <rPr>
        <sz val="9"/>
        <rFont val="Arial"/>
        <family val="2"/>
      </rPr>
      <t xml:space="preserve"> Defendant’s application to strike out the case has been dismissed by the Senior Assistant Registrar. The 2</t>
    </r>
    <r>
      <rPr>
        <vertAlign val="superscript"/>
        <sz val="9"/>
        <rFont val="Arial"/>
        <family val="2"/>
      </rPr>
      <t>nd</t>
    </r>
    <r>
      <rPr>
        <sz val="9"/>
        <rFont val="Arial"/>
        <family val="2"/>
      </rPr>
      <t xml:space="preserve"> Defendant’s has appealed against the said decision. The Court has on 7 March 2005 dismissed the said appeal. The parties are currently waiting for the Court to set a date for case management.  </t>
    </r>
  </si>
  <si>
    <t>Matter filed by Plaintiffs for alleged non-compliance of the award granted by the Alor Setar Industrial Court in Case No. 9/4-769/99. The Court has postponed the matter pending the hearing of the Judicial Review abovementioned. Matter is fixed for mention on 17 December 2007.</t>
  </si>
  <si>
    <t>Trial is now scheduled to continue on 15 January 2008.</t>
  </si>
  <si>
    <t>- to financial institution for facilities granted to subsidiaries</t>
  </si>
  <si>
    <t>- to leasing parties for leasing facilities to subsidiaries</t>
  </si>
  <si>
    <t>- to financial institution for facilities granted to subsidiary</t>
  </si>
  <si>
    <t>Corporate Guarantees granted by the following companies for the quarter in review are as follows:-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</si>
</sst>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_-* #,##0_-;\-* #,##0_-;_-* &quot;-&quot;??_-;_-@_-"/>
    <numFmt numFmtId="181" formatCode="_(* #,##0.0_);_(* \(#,##0.0\);_(* &quot;-&quot;??_);_(@_)"/>
    <numFmt numFmtId="182" formatCode="#,##0.0_);[Red]\(#,##0.0\)"/>
    <numFmt numFmtId="183" formatCode="[$-409]dddd\,\ mmmm\ dd\,\ yyyy"/>
    <numFmt numFmtId="184" formatCode="[$-409]d/mmm/yy;@"/>
    <numFmt numFmtId="185" formatCode="[$-809]d\ mmmm\ yyyy;@"/>
    <numFmt numFmtId="186" formatCode="_(* #,##0.000_);_(* \(#,##0.000\);_(* &quot;-&quot;???_);_(@_)"/>
    <numFmt numFmtId="187" formatCode="#,##0.0;[Red]\-#,##0.0"/>
    <numFmt numFmtId="188" formatCode="#,##0.000;[Red]\-#,##0.000"/>
    <numFmt numFmtId="189" formatCode="dd/mm/yyyy"/>
  </numFmts>
  <fonts count="17">
    <font>
      <sz val="10"/>
      <name val="Arial"/>
      <family val="0"/>
    </font>
    <font>
      <sz val="12"/>
      <name val="Times New Roman"/>
      <family val="1"/>
    </font>
    <font>
      <b/>
      <sz val="10"/>
      <name val="Arial"/>
      <family val="2"/>
    </font>
    <font>
      <b/>
      <sz val="9"/>
      <name val="Arial"/>
      <family val="2"/>
    </font>
    <font>
      <sz val="9"/>
      <name val="Arial"/>
      <family val="2"/>
    </font>
    <font>
      <b/>
      <sz val="12"/>
      <name val="Times New Roman"/>
      <family val="1"/>
    </font>
    <font>
      <b/>
      <sz val="12"/>
      <name val="Arial"/>
      <family val="2"/>
    </font>
    <font>
      <sz val="12"/>
      <name val="Arial"/>
      <family val="2"/>
    </font>
    <font>
      <i/>
      <sz val="12"/>
      <name val="Arial"/>
      <family val="2"/>
    </font>
    <font>
      <b/>
      <u val="single"/>
      <sz val="12"/>
      <name val="Arial"/>
      <family val="2"/>
    </font>
    <font>
      <sz val="11"/>
      <name val="Arial"/>
      <family val="2"/>
    </font>
    <font>
      <sz val="8"/>
      <name val="Arial"/>
      <family val="0"/>
    </font>
    <font>
      <u val="single"/>
      <sz val="10"/>
      <color indexed="36"/>
      <name val="Arial"/>
      <family val="0"/>
    </font>
    <font>
      <u val="single"/>
      <sz val="10"/>
      <color indexed="12"/>
      <name val="Arial"/>
      <family val="0"/>
    </font>
    <font>
      <sz val="13"/>
      <name val="Times New Roman"/>
      <family val="1"/>
    </font>
    <font>
      <sz val="12"/>
      <color indexed="9"/>
      <name val="Arial"/>
      <family val="2"/>
    </font>
    <font>
      <vertAlign val="superscript"/>
      <sz val="9"/>
      <name val="Arial"/>
      <family val="2"/>
    </font>
  </fonts>
  <fills count="3">
    <fill>
      <patternFill/>
    </fill>
    <fill>
      <patternFill patternType="gray125"/>
    </fill>
    <fill>
      <patternFill patternType="solid">
        <fgColor indexed="13"/>
        <bgColor indexed="64"/>
      </patternFill>
    </fill>
  </fills>
  <borders count="30">
    <border>
      <left/>
      <right/>
      <top/>
      <bottom/>
      <diagonal/>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thin"/>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color indexed="63"/>
      </bottom>
    </border>
  </borders>
  <cellStyleXfs count="22">
    <xf numFmtId="38"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21">
    <xf numFmtId="0" fontId="0" fillId="0" borderId="0" xfId="0" applyAlignment="1">
      <alignment/>
    </xf>
    <xf numFmtId="0" fontId="0" fillId="0" borderId="0" xfId="0" applyAlignment="1">
      <alignment/>
    </xf>
    <xf numFmtId="0" fontId="2" fillId="0" borderId="0" xfId="0" applyFont="1" applyAlignment="1">
      <alignment/>
    </xf>
    <xf numFmtId="0" fontId="4" fillId="0" borderId="1" xfId="0" applyFont="1" applyBorder="1" applyAlignment="1">
      <alignment horizontal="center" vertical="top"/>
    </xf>
    <xf numFmtId="0" fontId="4" fillId="0" borderId="2" xfId="0" applyFont="1" applyBorder="1" applyAlignment="1">
      <alignment horizontal="left" vertical="top"/>
    </xf>
    <xf numFmtId="0" fontId="4" fillId="0" borderId="2" xfId="0" applyFont="1" applyBorder="1" applyAlignment="1">
      <alignment horizontal="center" vertical="top"/>
    </xf>
    <xf numFmtId="0" fontId="4" fillId="0" borderId="2" xfId="0" applyFont="1" applyBorder="1" applyAlignment="1">
      <alignment horizontal="left" vertical="top" wrapText="1"/>
    </xf>
    <xf numFmtId="0" fontId="4" fillId="0" borderId="2" xfId="0" applyFont="1" applyBorder="1" applyAlignment="1">
      <alignment horizontal="justify" vertical="top"/>
    </xf>
    <xf numFmtId="0" fontId="0" fillId="0" borderId="1" xfId="0" applyBorder="1" applyAlignment="1">
      <alignment vertical="top"/>
    </xf>
    <xf numFmtId="0" fontId="0" fillId="0" borderId="2" xfId="0" applyBorder="1" applyAlignment="1">
      <alignment vertical="top"/>
    </xf>
    <xf numFmtId="0" fontId="4" fillId="0" borderId="2" xfId="0" applyFont="1" applyBorder="1" applyAlignment="1">
      <alignment horizontal="center" vertical="top" wrapText="1"/>
    </xf>
    <xf numFmtId="0" fontId="4" fillId="0" borderId="3" xfId="0" applyFont="1" applyBorder="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center" vertical="top"/>
    </xf>
    <xf numFmtId="0" fontId="4" fillId="0" borderId="3" xfId="0" applyFont="1" applyBorder="1" applyAlignment="1">
      <alignment horizontal="justify" vertical="top"/>
    </xf>
    <xf numFmtId="0" fontId="0" fillId="0" borderId="3" xfId="0" applyBorder="1" applyAlignment="1">
      <alignment vertical="top"/>
    </xf>
    <xf numFmtId="0" fontId="0" fillId="0" borderId="4" xfId="0" applyBorder="1" applyAlignment="1">
      <alignment vertical="top"/>
    </xf>
    <xf numFmtId="0" fontId="0" fillId="0" borderId="0" xfId="0" applyBorder="1" applyAlignment="1">
      <alignment vertical="top"/>
    </xf>
    <xf numFmtId="0" fontId="4" fillId="0" borderId="0" xfId="0" applyFont="1" applyBorder="1" applyAlignment="1">
      <alignment horizontal="justify" vertical="top"/>
    </xf>
    <xf numFmtId="0" fontId="0" fillId="0" borderId="0" xfId="0" applyBorder="1" applyAlignment="1">
      <alignment/>
    </xf>
    <xf numFmtId="0" fontId="2" fillId="0" borderId="0" xfId="0" applyFont="1" applyBorder="1" applyAlignment="1">
      <alignment/>
    </xf>
    <xf numFmtId="0" fontId="5" fillId="0" borderId="0" xfId="0" applyFont="1" applyAlignment="1">
      <alignment/>
    </xf>
    <xf numFmtId="0" fontId="2" fillId="0" borderId="0" xfId="0" applyFont="1" applyAlignment="1">
      <alignment horizontal="center" vertical="top"/>
    </xf>
    <xf numFmtId="0" fontId="2" fillId="0" borderId="5" xfId="0" applyFont="1" applyBorder="1" applyAlignment="1">
      <alignment vertical="top"/>
    </xf>
    <xf numFmtId="0" fontId="3" fillId="0" borderId="6" xfId="0" applyFont="1" applyBorder="1" applyAlignment="1">
      <alignment horizontal="center"/>
    </xf>
    <xf numFmtId="0" fontId="3" fillId="0" borderId="7" xfId="0" applyFont="1" applyBorder="1" applyAlignment="1">
      <alignment horizontal="center"/>
    </xf>
    <xf numFmtId="0" fontId="5" fillId="0" borderId="8" xfId="0" applyFont="1" applyBorder="1" applyAlignment="1">
      <alignment/>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4" fillId="0" borderId="9" xfId="0" applyFont="1" applyBorder="1" applyAlignment="1">
      <alignment horizontal="justify" vertical="top"/>
    </xf>
    <xf numFmtId="38" fontId="6" fillId="0" borderId="0" xfId="0" applyFont="1" applyAlignment="1">
      <alignment/>
    </xf>
    <xf numFmtId="38" fontId="6" fillId="0" borderId="0" xfId="0" applyFont="1" applyFill="1" applyAlignment="1">
      <alignment/>
    </xf>
    <xf numFmtId="38" fontId="6" fillId="0" borderId="0" xfId="0" applyFont="1" applyAlignment="1">
      <alignment/>
    </xf>
    <xf numFmtId="38" fontId="1" fillId="0" borderId="0" xfId="0" applyAlignment="1">
      <alignment/>
    </xf>
    <xf numFmtId="38" fontId="6" fillId="0" borderId="0" xfId="0" applyFont="1" applyFill="1" applyAlignment="1">
      <alignment/>
    </xf>
    <xf numFmtId="38" fontId="6" fillId="0" borderId="0" xfId="0" applyFont="1" applyAlignment="1">
      <alignment horizontal="center"/>
    </xf>
    <xf numFmtId="38" fontId="6" fillId="0" borderId="0" xfId="0" applyFont="1" applyAlignment="1">
      <alignment horizontal="center" wrapText="1"/>
    </xf>
    <xf numFmtId="38" fontId="6" fillId="0" borderId="0" xfId="0" applyFont="1" applyFill="1" applyAlignment="1">
      <alignment horizontal="center" wrapText="1"/>
    </xf>
    <xf numFmtId="38" fontId="6" fillId="0" borderId="0" xfId="0" applyFont="1" applyFill="1" applyAlignment="1">
      <alignment horizontal="center"/>
    </xf>
    <xf numFmtId="38" fontId="7" fillId="0" borderId="0" xfId="0" applyFont="1" applyAlignment="1">
      <alignment/>
    </xf>
    <xf numFmtId="38" fontId="7" fillId="0" borderId="0" xfId="0" applyFont="1" applyFill="1" applyAlignment="1">
      <alignment/>
    </xf>
    <xf numFmtId="38" fontId="7" fillId="0" borderId="0" xfId="0" applyFont="1" applyFill="1" applyAlignment="1">
      <alignment horizontal="center"/>
    </xf>
    <xf numFmtId="38" fontId="7" fillId="0" borderId="0" xfId="0" applyFont="1" applyAlignment="1">
      <alignment vertical="top"/>
    </xf>
    <xf numFmtId="172" fontId="7" fillId="0" borderId="0" xfId="15" applyNumberFormat="1" applyFont="1" applyAlignment="1">
      <alignment horizontal="right" vertical="top"/>
    </xf>
    <xf numFmtId="172" fontId="7" fillId="0" borderId="0" xfId="15" applyNumberFormat="1" applyFont="1" applyFill="1" applyAlignment="1">
      <alignment horizontal="right" vertical="top"/>
    </xf>
    <xf numFmtId="172" fontId="7" fillId="0" borderId="0" xfId="15" applyNumberFormat="1" applyFont="1" applyFill="1" applyAlignment="1">
      <alignment horizontal="right" vertical="top" wrapText="1"/>
    </xf>
    <xf numFmtId="38" fontId="7" fillId="0" borderId="0" xfId="0" applyFont="1" applyFill="1" applyAlignment="1">
      <alignment vertical="top"/>
    </xf>
    <xf numFmtId="172" fontId="7" fillId="0" borderId="10" xfId="15" applyNumberFormat="1" applyFont="1" applyFill="1" applyBorder="1" applyAlignment="1">
      <alignment horizontal="right" vertical="top"/>
    </xf>
    <xf numFmtId="172" fontId="7" fillId="0" borderId="11" xfId="15" applyNumberFormat="1" applyFont="1" applyFill="1" applyBorder="1" applyAlignment="1">
      <alignment horizontal="right" vertical="top" wrapText="1"/>
    </xf>
    <xf numFmtId="3" fontId="1" fillId="0" borderId="0" xfId="0" applyNumberFormat="1" applyAlignment="1">
      <alignment/>
    </xf>
    <xf numFmtId="172" fontId="7" fillId="0" borderId="10" xfId="15" applyNumberFormat="1" applyFont="1" applyFill="1" applyBorder="1" applyAlignment="1">
      <alignment horizontal="right" vertical="top" wrapText="1"/>
    </xf>
    <xf numFmtId="38" fontId="7" fillId="0" borderId="0" xfId="0" applyFont="1" applyAlignment="1">
      <alignment/>
    </xf>
    <xf numFmtId="172" fontId="7" fillId="0" borderId="0" xfId="15" applyNumberFormat="1" applyFont="1" applyFill="1" applyAlignment="1">
      <alignment horizontal="right"/>
    </xf>
    <xf numFmtId="38" fontId="1" fillId="0" borderId="0" xfId="0" applyAlignment="1">
      <alignment/>
    </xf>
    <xf numFmtId="172" fontId="7" fillId="0" borderId="5" xfId="15" applyNumberFormat="1" applyFont="1" applyFill="1" applyBorder="1" applyAlignment="1">
      <alignment horizontal="right" vertical="top" wrapText="1"/>
    </xf>
    <xf numFmtId="172" fontId="7" fillId="0" borderId="12" xfId="15" applyNumberFormat="1" applyFont="1" applyFill="1" applyBorder="1" applyAlignment="1">
      <alignment horizontal="right"/>
    </xf>
    <xf numFmtId="172" fontId="7" fillId="0" borderId="0" xfId="15" applyNumberFormat="1" applyFont="1" applyFill="1" applyBorder="1" applyAlignment="1">
      <alignment horizontal="right" vertical="top"/>
    </xf>
    <xf numFmtId="172" fontId="7" fillId="0" borderId="10" xfId="15" applyNumberFormat="1" applyFont="1" applyFill="1" applyBorder="1" applyAlignment="1">
      <alignment horizontal="left" vertical="top"/>
    </xf>
    <xf numFmtId="172" fontId="7" fillId="0" borderId="13" xfId="15" applyNumberFormat="1" applyFont="1" applyFill="1" applyBorder="1" applyAlignment="1">
      <alignment horizontal="right"/>
    </xf>
    <xf numFmtId="43" fontId="7" fillId="0" borderId="0" xfId="15" applyFont="1" applyFill="1" applyAlignment="1">
      <alignment horizontal="right" vertical="top"/>
    </xf>
    <xf numFmtId="172" fontId="7" fillId="0" borderId="0" xfId="15" applyNumberFormat="1" applyFont="1" applyFill="1" applyAlignment="1">
      <alignment vertical="top"/>
    </xf>
    <xf numFmtId="172" fontId="7" fillId="0" borderId="12" xfId="15" applyNumberFormat="1" applyFont="1" applyFill="1" applyBorder="1" applyAlignment="1">
      <alignment horizontal="center" vertical="top"/>
    </xf>
    <xf numFmtId="38" fontId="7" fillId="0" borderId="14" xfId="0" applyFont="1" applyBorder="1" applyAlignment="1">
      <alignment vertical="top"/>
    </xf>
    <xf numFmtId="38" fontId="7" fillId="0" borderId="14" xfId="0" applyFont="1" applyFill="1" applyBorder="1" applyAlignment="1">
      <alignment vertical="top"/>
    </xf>
    <xf numFmtId="38" fontId="7" fillId="0" borderId="0" xfId="0" applyFont="1" applyBorder="1" applyAlignment="1">
      <alignment vertical="top"/>
    </xf>
    <xf numFmtId="38" fontId="7" fillId="0" borderId="0" xfId="0" applyFont="1" applyFill="1" applyBorder="1" applyAlignment="1">
      <alignment vertical="top"/>
    </xf>
    <xf numFmtId="38" fontId="8" fillId="0" borderId="0" xfId="0" applyFont="1" applyAlignment="1">
      <alignment horizontal="justify" vertical="top" wrapText="1"/>
    </xf>
    <xf numFmtId="38" fontId="1" fillId="0" borderId="0" xfId="0" applyFill="1" applyAlignment="1">
      <alignment/>
    </xf>
    <xf numFmtId="38" fontId="6" fillId="0" borderId="0" xfId="0" applyFont="1" applyFill="1" applyAlignment="1">
      <alignment horizontal="left"/>
    </xf>
    <xf numFmtId="38" fontId="5" fillId="0" borderId="0" xfId="0" applyFont="1" applyAlignment="1">
      <alignment wrapText="1"/>
    </xf>
    <xf numFmtId="38" fontId="7" fillId="0" borderId="0" xfId="0" applyFont="1" applyAlignment="1">
      <alignment/>
    </xf>
    <xf numFmtId="38" fontId="6" fillId="0" borderId="0" xfId="0" applyFont="1" applyAlignment="1">
      <alignment wrapText="1"/>
    </xf>
    <xf numFmtId="38" fontId="6" fillId="0" borderId="0" xfId="0" applyFont="1" applyBorder="1" applyAlignment="1">
      <alignment horizontal="center" wrapText="1"/>
    </xf>
    <xf numFmtId="38" fontId="6" fillId="0" borderId="0" xfId="0" applyFont="1" applyFill="1" applyBorder="1" applyAlignment="1">
      <alignment horizontal="center" wrapText="1"/>
    </xf>
    <xf numFmtId="38" fontId="6" fillId="0" borderId="0" xfId="0" applyFont="1" applyAlignment="1">
      <alignment horizontal="center" vertical="top"/>
    </xf>
    <xf numFmtId="38" fontId="6" fillId="0" borderId="0" xfId="0" applyFont="1" applyAlignment="1">
      <alignment horizontal="center" vertical="top" wrapText="1"/>
    </xf>
    <xf numFmtId="38" fontId="6" fillId="0" borderId="0" xfId="0" applyFont="1" applyBorder="1" applyAlignment="1">
      <alignment horizontal="center" vertical="top"/>
    </xf>
    <xf numFmtId="38" fontId="9" fillId="0" borderId="0" xfId="0" applyFont="1" applyAlignment="1">
      <alignment/>
    </xf>
    <xf numFmtId="172" fontId="7" fillId="0" borderId="0" xfId="15" applyNumberFormat="1" applyFont="1" applyAlignment="1">
      <alignment vertical="top"/>
    </xf>
    <xf numFmtId="172" fontId="7" fillId="0" borderId="0" xfId="15" applyNumberFormat="1" applyFont="1" applyAlignment="1">
      <alignment vertical="top" wrapText="1"/>
    </xf>
    <xf numFmtId="172" fontId="7" fillId="0" borderId="0" xfId="15" applyNumberFormat="1" applyFont="1" applyBorder="1" applyAlignment="1">
      <alignment vertical="top"/>
    </xf>
    <xf numFmtId="172" fontId="7" fillId="0" borderId="0" xfId="15" applyNumberFormat="1" applyFont="1" applyFill="1" applyAlignment="1">
      <alignment vertical="top" wrapText="1"/>
    </xf>
    <xf numFmtId="172" fontId="7" fillId="0" borderId="0" xfId="15" applyNumberFormat="1" applyFont="1" applyFill="1" applyBorder="1" applyAlignment="1">
      <alignment vertical="top"/>
    </xf>
    <xf numFmtId="38" fontId="7" fillId="0" borderId="0" xfId="0" applyFont="1" applyFill="1" applyAlignment="1">
      <alignment/>
    </xf>
    <xf numFmtId="172" fontId="7" fillId="0" borderId="0" xfId="15" applyNumberFormat="1" applyFont="1" applyFill="1" applyBorder="1" applyAlignment="1">
      <alignment vertical="top" wrapText="1"/>
    </xf>
    <xf numFmtId="172" fontId="7" fillId="0" borderId="10" xfId="15" applyNumberFormat="1" applyFont="1" applyFill="1" applyBorder="1" applyAlignment="1">
      <alignment vertical="top"/>
    </xf>
    <xf numFmtId="172" fontId="7" fillId="0" borderId="11" xfId="15" applyNumberFormat="1" applyFont="1" applyFill="1" applyBorder="1" applyAlignment="1">
      <alignment vertical="top"/>
    </xf>
    <xf numFmtId="172" fontId="7" fillId="0" borderId="11" xfId="15" applyNumberFormat="1" applyFont="1" applyFill="1" applyBorder="1" applyAlignment="1">
      <alignment vertical="top" wrapText="1"/>
    </xf>
    <xf numFmtId="172" fontId="7" fillId="0" borderId="12" xfId="15" applyNumberFormat="1" applyFont="1" applyFill="1" applyBorder="1" applyAlignment="1">
      <alignment horizontal="right" vertical="top"/>
    </xf>
    <xf numFmtId="37" fontId="7" fillId="0" borderId="0" xfId="0" applyNumberFormat="1" applyFont="1" applyFill="1" applyAlignment="1">
      <alignment/>
    </xf>
    <xf numFmtId="172" fontId="7" fillId="0" borderId="14" xfId="15" applyNumberFormat="1" applyFont="1" applyFill="1" applyBorder="1" applyAlignment="1">
      <alignment vertical="top"/>
    </xf>
    <xf numFmtId="172" fontId="7" fillId="0" borderId="10" xfId="15" applyNumberFormat="1" applyFont="1" applyBorder="1" applyAlignment="1">
      <alignment vertical="top"/>
    </xf>
    <xf numFmtId="172" fontId="7" fillId="0" borderId="14" xfId="15" applyNumberFormat="1" applyFont="1" applyBorder="1" applyAlignment="1">
      <alignment/>
    </xf>
    <xf numFmtId="172" fontId="7" fillId="0" borderId="0" xfId="15" applyNumberFormat="1" applyFont="1" applyAlignment="1">
      <alignment/>
    </xf>
    <xf numFmtId="38" fontId="7" fillId="0" borderId="0" xfId="0" applyFont="1" applyAlignment="1">
      <alignment vertical="top" wrapText="1"/>
    </xf>
    <xf numFmtId="172" fontId="7" fillId="0" borderId="0" xfId="0" applyNumberFormat="1" applyFont="1" applyAlignment="1">
      <alignment/>
    </xf>
    <xf numFmtId="38" fontId="8" fillId="0" borderId="0" xfId="0" applyFont="1" applyAlignment="1">
      <alignment/>
    </xf>
    <xf numFmtId="38" fontId="6" fillId="0" borderId="0" xfId="0" applyFont="1" applyFill="1" applyBorder="1" applyAlignment="1">
      <alignment/>
    </xf>
    <xf numFmtId="38" fontId="6" fillId="0" borderId="0" xfId="0" applyFont="1" applyBorder="1" applyAlignment="1">
      <alignment/>
    </xf>
    <xf numFmtId="38" fontId="6" fillId="0" borderId="0" xfId="0" applyFont="1" applyBorder="1" applyAlignment="1">
      <alignment horizontal="center"/>
    </xf>
    <xf numFmtId="38" fontId="6" fillId="0" borderId="0" xfId="0" applyFont="1" applyFill="1" applyBorder="1" applyAlignment="1">
      <alignment horizontal="center"/>
    </xf>
    <xf numFmtId="38" fontId="6" fillId="0" borderId="0" xfId="0" applyFont="1" applyBorder="1" applyAlignment="1">
      <alignment horizontal="center" vertical="top" wrapText="1"/>
    </xf>
    <xf numFmtId="38" fontId="6" fillId="0" borderId="0" xfId="0" applyFont="1" applyFill="1" applyBorder="1" applyAlignment="1">
      <alignment horizontal="center" vertical="center" wrapText="1"/>
    </xf>
    <xf numFmtId="38" fontId="7" fillId="0" borderId="0" xfId="0" applyFont="1" applyBorder="1" applyAlignment="1">
      <alignment horizontal="right"/>
    </xf>
    <xf numFmtId="38" fontId="7" fillId="0" borderId="0" xfId="0" applyFont="1" applyFill="1" applyBorder="1" applyAlignment="1">
      <alignment horizontal="right"/>
    </xf>
    <xf numFmtId="172" fontId="7" fillId="0" borderId="0" xfId="15" applyNumberFormat="1" applyFont="1" applyBorder="1" applyAlignment="1">
      <alignment horizontal="right"/>
    </xf>
    <xf numFmtId="172" fontId="7" fillId="0" borderId="0" xfId="15" applyNumberFormat="1" applyFont="1" applyFill="1" applyBorder="1" applyAlignment="1">
      <alignment horizontal="right"/>
    </xf>
    <xf numFmtId="38" fontId="7" fillId="0" borderId="0" xfId="0" applyFont="1" applyBorder="1" applyAlignment="1">
      <alignment/>
    </xf>
    <xf numFmtId="38" fontId="7" fillId="0" borderId="0" xfId="0" applyFont="1" applyFill="1" applyBorder="1" applyAlignment="1">
      <alignment/>
    </xf>
    <xf numFmtId="172" fontId="7" fillId="0" borderId="10" xfId="15" applyNumberFormat="1" applyFont="1" applyBorder="1" applyAlignment="1">
      <alignment horizontal="right"/>
    </xf>
    <xf numFmtId="172" fontId="7" fillId="0" borderId="15" xfId="15" applyNumberFormat="1" applyFont="1" applyFill="1" applyBorder="1" applyAlignment="1">
      <alignment horizontal="right"/>
    </xf>
    <xf numFmtId="173" fontId="7" fillId="0" borderId="0" xfId="0" applyNumberFormat="1" applyFont="1" applyAlignment="1">
      <alignment/>
    </xf>
    <xf numFmtId="38" fontId="7" fillId="0" borderId="0" xfId="0" applyFont="1" applyBorder="1" applyAlignment="1">
      <alignment/>
    </xf>
    <xf numFmtId="38" fontId="6" fillId="0" borderId="0" xfId="0" applyFont="1" applyBorder="1" applyAlignment="1">
      <alignment/>
    </xf>
    <xf numFmtId="172" fontId="7" fillId="0" borderId="0" xfId="15" applyNumberFormat="1" applyFont="1" applyFill="1" applyAlignment="1">
      <alignment/>
    </xf>
    <xf numFmtId="172" fontId="7" fillId="0" borderId="0" xfId="15" applyNumberFormat="1" applyFont="1" applyFill="1" applyBorder="1" applyAlignment="1">
      <alignment/>
    </xf>
    <xf numFmtId="38" fontId="8" fillId="0" borderId="0" xfId="0" applyFont="1" applyAlignment="1">
      <alignment horizontal="left" vertical="top" wrapText="1"/>
    </xf>
    <xf numFmtId="15" fontId="7" fillId="0" borderId="0" xfId="0" applyNumberFormat="1" applyFont="1" applyAlignment="1" quotePrefix="1">
      <alignment/>
    </xf>
    <xf numFmtId="38" fontId="6" fillId="0" borderId="0" xfId="0" applyFont="1" applyFill="1" applyBorder="1" applyAlignment="1">
      <alignment horizontal="left"/>
    </xf>
    <xf numFmtId="38" fontId="6" fillId="0" borderId="0" xfId="0" applyFont="1" applyAlignment="1">
      <alignment horizontal="left"/>
    </xf>
    <xf numFmtId="38" fontId="6" fillId="0" borderId="0" xfId="0" applyFont="1" applyAlignment="1">
      <alignment horizontal="justify"/>
    </xf>
    <xf numFmtId="38" fontId="6" fillId="0" borderId="0" xfId="0" applyFont="1" applyFill="1" applyAlignment="1">
      <alignment horizontal="center" vertical="center" wrapText="1"/>
    </xf>
    <xf numFmtId="37" fontId="6" fillId="0" borderId="0" xfId="0" applyNumberFormat="1" applyFont="1" applyFill="1" applyAlignment="1">
      <alignment horizontal="center"/>
    </xf>
    <xf numFmtId="37" fontId="6" fillId="0" borderId="0" xfId="0" applyNumberFormat="1" applyFont="1" applyAlignment="1">
      <alignment horizontal="center"/>
    </xf>
    <xf numFmtId="38" fontId="7" fillId="0" borderId="0" xfId="0" applyFont="1" applyAlignment="1">
      <alignment horizontal="justify"/>
    </xf>
    <xf numFmtId="172" fontId="7" fillId="0" borderId="5" xfId="15" applyNumberFormat="1" applyFont="1" applyBorder="1" applyAlignment="1">
      <alignment horizontal="right" vertical="top"/>
    </xf>
    <xf numFmtId="172" fontId="7" fillId="0" borderId="0" xfId="15" applyNumberFormat="1" applyFont="1" applyBorder="1" applyAlignment="1">
      <alignment horizontal="right" vertical="top"/>
    </xf>
    <xf numFmtId="172" fontId="7" fillId="0" borderId="16" xfId="15" applyNumberFormat="1" applyFont="1" applyFill="1" applyBorder="1" applyAlignment="1">
      <alignment horizontal="right" vertical="top"/>
    </xf>
    <xf numFmtId="172" fontId="7" fillId="0" borderId="0" xfId="15" applyNumberFormat="1" applyFont="1" applyAlignment="1">
      <alignment horizontal="right"/>
    </xf>
    <xf numFmtId="38" fontId="7" fillId="0" borderId="0" xfId="0" applyFont="1" applyAlignment="1" quotePrefix="1">
      <alignment/>
    </xf>
    <xf numFmtId="38" fontId="7" fillId="0" borderId="0" xfId="0" applyFont="1" applyBorder="1" applyAlignment="1" quotePrefix="1">
      <alignment/>
    </xf>
    <xf numFmtId="172" fontId="7" fillId="0" borderId="17" xfId="15" applyNumberFormat="1" applyFont="1" applyFill="1" applyBorder="1" applyAlignment="1">
      <alignment horizontal="right" vertical="top"/>
    </xf>
    <xf numFmtId="172" fontId="7" fillId="0" borderId="14" xfId="15" applyNumberFormat="1" applyFont="1" applyFill="1" applyBorder="1" applyAlignment="1">
      <alignment/>
    </xf>
    <xf numFmtId="38" fontId="8" fillId="0" borderId="0" xfId="0" applyFont="1" applyAlignment="1">
      <alignment vertical="center" wrapText="1"/>
    </xf>
    <xf numFmtId="38" fontId="8" fillId="0" borderId="0" xfId="0" applyFont="1" applyAlignment="1">
      <alignment wrapText="1"/>
    </xf>
    <xf numFmtId="38" fontId="1" fillId="0" borderId="0" xfId="0" applyFont="1" applyFill="1" applyAlignment="1">
      <alignment wrapText="1"/>
    </xf>
    <xf numFmtId="38" fontId="1" fillId="0" borderId="0" xfId="0" applyFont="1" applyAlignment="1">
      <alignment wrapText="1"/>
    </xf>
    <xf numFmtId="38" fontId="6" fillId="0" borderId="0" xfId="0" applyFont="1" applyFill="1" applyAlignment="1">
      <alignment horizontal="left" vertical="top"/>
    </xf>
    <xf numFmtId="38" fontId="7" fillId="0" borderId="0" xfId="0" applyFont="1" applyFill="1" applyAlignment="1">
      <alignment horizontal="center" vertical="top"/>
    </xf>
    <xf numFmtId="38" fontId="6" fillId="0" borderId="0" xfId="0" applyFont="1" applyFill="1" applyAlignment="1">
      <alignment horizontal="center" vertical="top"/>
    </xf>
    <xf numFmtId="38" fontId="6" fillId="0" borderId="0" xfId="0" applyFont="1" applyFill="1" applyAlignment="1">
      <alignment vertical="top"/>
    </xf>
    <xf numFmtId="38" fontId="7" fillId="0" borderId="0" xfId="0" applyFont="1" applyAlignment="1">
      <alignment horizontal="justify" vertical="center" wrapText="1"/>
    </xf>
    <xf numFmtId="38" fontId="7" fillId="0" borderId="0" xfId="0" applyFont="1" applyFill="1" applyAlignment="1">
      <alignment horizontal="justify" vertical="top" wrapText="1"/>
    </xf>
    <xf numFmtId="38" fontId="7" fillId="0" borderId="0" xfId="0" applyFont="1" applyFill="1" applyAlignment="1">
      <alignment horizontal="left" vertical="top" wrapText="1"/>
    </xf>
    <xf numFmtId="38" fontId="7" fillId="0" borderId="0" xfId="0" applyFont="1" applyFill="1" applyAlignment="1">
      <alignment horizontal="left" vertical="top"/>
    </xf>
    <xf numFmtId="38" fontId="7" fillId="0" borderId="0" xfId="0" applyFont="1" applyFill="1" applyAlignment="1">
      <alignment horizontal="right" vertical="top"/>
    </xf>
    <xf numFmtId="172" fontId="7" fillId="0" borderId="5" xfId="15" applyNumberFormat="1" applyFont="1" applyFill="1" applyBorder="1" applyAlignment="1">
      <alignment vertical="top"/>
    </xf>
    <xf numFmtId="0" fontId="7" fillId="0" borderId="0" xfId="0" applyNumberFormat="1" applyFont="1" applyFill="1" applyAlignment="1">
      <alignment horizontal="justify" vertical="top" wrapText="1"/>
    </xf>
    <xf numFmtId="38" fontId="6" fillId="0" borderId="0" xfId="0" applyFont="1" applyBorder="1" applyAlignment="1">
      <alignment horizontal="center" vertical="center"/>
    </xf>
    <xf numFmtId="38" fontId="7" fillId="0" borderId="0" xfId="0" applyFont="1" applyFill="1" applyAlignment="1" quotePrefix="1">
      <alignment vertical="top"/>
    </xf>
    <xf numFmtId="38" fontId="7" fillId="0" borderId="0" xfId="0" applyFont="1" applyFill="1" applyAlignment="1">
      <alignment/>
    </xf>
    <xf numFmtId="38" fontId="7" fillId="0" borderId="0" xfId="0" applyFont="1" applyFill="1" applyAlignment="1" quotePrefix="1">
      <alignment/>
    </xf>
    <xf numFmtId="172" fontId="7" fillId="0" borderId="0" xfId="0" applyNumberFormat="1" applyFont="1" applyFill="1" applyAlignment="1">
      <alignment/>
    </xf>
    <xf numFmtId="172" fontId="7" fillId="0" borderId="0" xfId="15" applyNumberFormat="1" applyFont="1" applyFill="1" applyAlignment="1">
      <alignment/>
    </xf>
    <xf numFmtId="43" fontId="7" fillId="0" borderId="0" xfId="15" applyFont="1" applyFill="1" applyAlignment="1">
      <alignment vertical="top"/>
    </xf>
    <xf numFmtId="172" fontId="7" fillId="0" borderId="18" xfId="0" applyNumberFormat="1" applyFont="1" applyFill="1" applyBorder="1" applyAlignment="1">
      <alignment/>
    </xf>
    <xf numFmtId="38" fontId="7" fillId="0" borderId="0" xfId="0" applyFont="1" applyFill="1" applyAlignment="1">
      <alignment horizontal="center" vertical="center"/>
    </xf>
    <xf numFmtId="38" fontId="7" fillId="0" borderId="0" xfId="0" applyFont="1" applyFill="1" applyAlignment="1">
      <alignment vertical="center"/>
    </xf>
    <xf numFmtId="172" fontId="7" fillId="0" borderId="5" xfId="15" applyNumberFormat="1" applyFont="1" applyFill="1" applyBorder="1" applyAlignment="1">
      <alignment vertical="center"/>
    </xf>
    <xf numFmtId="38" fontId="7" fillId="0" borderId="13" xfId="0" applyFont="1" applyFill="1" applyBorder="1" applyAlignment="1">
      <alignment/>
    </xf>
    <xf numFmtId="38" fontId="7" fillId="0" borderId="12" xfId="0" applyFont="1" applyFill="1" applyBorder="1" applyAlignment="1">
      <alignment vertical="top"/>
    </xf>
    <xf numFmtId="38" fontId="7" fillId="0" borderId="0" xfId="0" applyFont="1" applyFill="1" applyAlignment="1">
      <alignment vertical="top" wrapText="1"/>
    </xf>
    <xf numFmtId="38" fontId="6" fillId="0" borderId="0" xfId="0" applyFont="1" applyFill="1" applyAlignment="1">
      <alignment horizontal="center" vertical="top" wrapText="1"/>
    </xf>
    <xf numFmtId="38" fontId="10" fillId="0" borderId="0" xfId="0" applyFont="1" applyFill="1" applyAlignment="1">
      <alignment vertical="top" wrapText="1"/>
    </xf>
    <xf numFmtId="38" fontId="6" fillId="0" borderId="0" xfId="0" applyFont="1" applyFill="1" applyAlignment="1" quotePrefix="1">
      <alignment horizontal="center" vertical="top"/>
    </xf>
    <xf numFmtId="38" fontId="6" fillId="0" borderId="19" xfId="0" applyFont="1" applyFill="1" applyBorder="1" applyAlignment="1" quotePrefix="1">
      <alignment horizontal="center" vertical="top"/>
    </xf>
    <xf numFmtId="0" fontId="7" fillId="0" borderId="0" xfId="15" applyNumberFormat="1" applyFont="1" applyFill="1" applyAlignment="1">
      <alignment horizontal="justify" vertical="center" wrapText="1"/>
    </xf>
    <xf numFmtId="38" fontId="6" fillId="0" borderId="20" xfId="0" applyFont="1" applyFill="1" applyBorder="1" applyAlignment="1">
      <alignment horizontal="center" vertical="top"/>
    </xf>
    <xf numFmtId="172" fontId="7" fillId="0" borderId="21" xfId="15" applyNumberFormat="1" applyFont="1" applyFill="1" applyBorder="1" applyAlignment="1">
      <alignment vertical="top"/>
    </xf>
    <xf numFmtId="172" fontId="7" fillId="0" borderId="22" xfId="15" applyNumberFormat="1" applyFont="1" applyFill="1" applyBorder="1" applyAlignment="1">
      <alignment vertical="top"/>
    </xf>
    <xf numFmtId="172" fontId="7" fillId="0" borderId="23" xfId="15" applyNumberFormat="1" applyFont="1" applyFill="1" applyBorder="1" applyAlignment="1">
      <alignment vertical="top"/>
    </xf>
    <xf numFmtId="172" fontId="7" fillId="0" borderId="19" xfId="15" applyNumberFormat="1" applyFont="1" applyFill="1" applyBorder="1" applyAlignment="1">
      <alignment horizontal="right" vertical="top"/>
    </xf>
    <xf numFmtId="172" fontId="7" fillId="0" borderId="20" xfId="15" applyNumberFormat="1" applyFont="1" applyFill="1" applyBorder="1" applyAlignment="1">
      <alignment/>
    </xf>
    <xf numFmtId="172" fontId="7" fillId="0" borderId="24" xfId="15" applyNumberFormat="1" applyFont="1" applyFill="1" applyBorder="1" applyAlignment="1">
      <alignment vertical="top"/>
    </xf>
    <xf numFmtId="172" fontId="7" fillId="0" borderId="21" xfId="0" applyNumberFormat="1" applyFont="1" applyFill="1" applyBorder="1" applyAlignment="1">
      <alignment vertical="top"/>
    </xf>
    <xf numFmtId="172" fontId="7" fillId="0" borderId="23" xfId="15" applyNumberFormat="1" applyFont="1" applyFill="1" applyBorder="1" applyAlignment="1">
      <alignment/>
    </xf>
    <xf numFmtId="172" fontId="7" fillId="0" borderId="10" xfId="0" applyNumberFormat="1" applyFont="1" applyFill="1" applyBorder="1" applyAlignment="1">
      <alignment vertical="top"/>
    </xf>
    <xf numFmtId="172" fontId="7" fillId="0" borderId="0" xfId="0" applyNumberFormat="1" applyFont="1" applyFill="1" applyBorder="1" applyAlignment="1">
      <alignment vertical="top"/>
    </xf>
    <xf numFmtId="43" fontId="7" fillId="0" borderId="24" xfId="15" applyFont="1" applyFill="1" applyBorder="1" applyAlignment="1">
      <alignment vertical="top"/>
    </xf>
    <xf numFmtId="38" fontId="7" fillId="0" borderId="20" xfId="0" applyFont="1" applyFill="1" applyBorder="1" applyAlignment="1">
      <alignment vertical="top"/>
    </xf>
    <xf numFmtId="43" fontId="7" fillId="0" borderId="22" xfId="15" applyFont="1" applyFill="1" applyBorder="1" applyAlignment="1">
      <alignment vertical="top"/>
    </xf>
    <xf numFmtId="172" fontId="7" fillId="0" borderId="25" xfId="0" applyNumberFormat="1" applyFont="1" applyFill="1" applyBorder="1" applyAlignment="1">
      <alignment vertical="top"/>
    </xf>
    <xf numFmtId="172" fontId="7" fillId="0" borderId="26" xfId="0" applyNumberFormat="1" applyFont="1" applyFill="1" applyBorder="1" applyAlignment="1">
      <alignment/>
    </xf>
    <xf numFmtId="172" fontId="7" fillId="0" borderId="0" xfId="0" applyNumberFormat="1" applyFont="1" applyFill="1" applyBorder="1" applyAlignment="1">
      <alignment horizontal="right" vertical="top"/>
    </xf>
    <xf numFmtId="172" fontId="7" fillId="0" borderId="13" xfId="0" applyNumberFormat="1" applyFont="1" applyFill="1" applyBorder="1" applyAlignment="1">
      <alignment/>
    </xf>
    <xf numFmtId="172" fontId="7" fillId="0" borderId="0" xfId="0" applyNumberFormat="1" applyFont="1" applyFill="1" applyBorder="1" applyAlignment="1">
      <alignment/>
    </xf>
    <xf numFmtId="0" fontId="10" fillId="0" borderId="0" xfId="0" applyNumberFormat="1" applyFont="1" applyFill="1" applyAlignment="1">
      <alignment vertical="top" wrapText="1"/>
    </xf>
    <xf numFmtId="3" fontId="7" fillId="0" borderId="0" xfId="0" applyNumberFormat="1" applyFont="1" applyFill="1" applyAlignment="1">
      <alignment horizontal="center" vertical="top"/>
    </xf>
    <xf numFmtId="38" fontId="1" fillId="0" borderId="0" xfId="0" applyFill="1" applyAlignment="1">
      <alignment horizontal="justify" vertical="top" wrapText="1"/>
    </xf>
    <xf numFmtId="38" fontId="7" fillId="0" borderId="0" xfId="0" applyFont="1" applyFill="1" applyAlignment="1">
      <alignment wrapText="1"/>
    </xf>
    <xf numFmtId="38" fontId="7" fillId="2" borderId="0" xfId="0" applyFont="1" applyFill="1" applyAlignment="1">
      <alignment vertical="top"/>
    </xf>
    <xf numFmtId="37" fontId="7" fillId="0" borderId="0" xfId="0" applyNumberFormat="1" applyFont="1" applyFill="1" applyAlignment="1">
      <alignment vertical="top"/>
    </xf>
    <xf numFmtId="43" fontId="7" fillId="0" borderId="5" xfId="15" applyNumberFormat="1" applyFont="1" applyFill="1" applyBorder="1" applyAlignment="1">
      <alignment/>
    </xf>
    <xf numFmtId="39" fontId="7" fillId="0" borderId="0" xfId="0" applyNumberFormat="1" applyFont="1" applyFill="1" applyAlignment="1">
      <alignment vertical="top"/>
    </xf>
    <xf numFmtId="38" fontId="7" fillId="0" borderId="0" xfId="0" applyFont="1" applyFill="1" applyAlignment="1">
      <alignment horizontal="justify" vertical="top"/>
    </xf>
    <xf numFmtId="38" fontId="7" fillId="0" borderId="0" xfId="0" applyFont="1" applyFill="1" applyAlignment="1">
      <alignment horizontal="justify" vertical="center" wrapText="1"/>
    </xf>
    <xf numFmtId="38" fontId="6" fillId="0" borderId="0" xfId="0" applyFont="1" applyFill="1" applyAlignment="1">
      <alignment vertical="top" wrapText="1"/>
    </xf>
    <xf numFmtId="38" fontId="7" fillId="0" borderId="0" xfId="0" applyFont="1" applyAlignment="1">
      <alignment horizontal="left"/>
    </xf>
    <xf numFmtId="38" fontId="7" fillId="0" borderId="0" xfId="0" applyFont="1" applyFill="1" applyAlignment="1">
      <alignment horizontal="left"/>
    </xf>
    <xf numFmtId="38" fontId="7" fillId="0" borderId="0" xfId="0" applyFont="1" applyAlignment="1">
      <alignment horizontal="justify" vertical="top" wrapText="1"/>
    </xf>
    <xf numFmtId="0" fontId="7" fillId="0" borderId="0" xfId="15" applyNumberFormat="1" applyFont="1" applyFill="1" applyAlignment="1">
      <alignment vertical="top" wrapText="1"/>
    </xf>
    <xf numFmtId="38" fontId="7" fillId="0" borderId="0" xfId="0" applyFont="1" applyBorder="1" applyAlignment="1">
      <alignment horizontal="left" indent="8"/>
    </xf>
    <xf numFmtId="0" fontId="7" fillId="0" borderId="0" xfId="0" applyFont="1" applyAlignment="1">
      <alignment vertical="top"/>
    </xf>
    <xf numFmtId="38" fontId="6" fillId="0" borderId="0" xfId="0" applyFont="1" applyFill="1" applyBorder="1" applyAlignment="1">
      <alignment horizontal="center" vertical="top" wrapText="1"/>
    </xf>
    <xf numFmtId="38" fontId="9" fillId="0" borderId="0" xfId="0" applyFont="1" applyFill="1" applyAlignment="1">
      <alignment/>
    </xf>
    <xf numFmtId="172" fontId="7" fillId="0" borderId="0" xfId="0" applyNumberFormat="1" applyFont="1" applyFill="1" applyAlignment="1">
      <alignment vertical="top"/>
    </xf>
    <xf numFmtId="172" fontId="7" fillId="0" borderId="0" xfId="15" applyNumberFormat="1" applyFont="1" applyFill="1" applyAlignment="1">
      <alignment horizontal="left" vertical="top"/>
    </xf>
    <xf numFmtId="172" fontId="7" fillId="0" borderId="0" xfId="15" applyNumberFormat="1" applyFont="1" applyFill="1" applyBorder="1" applyAlignment="1">
      <alignment horizontal="left" vertical="top"/>
    </xf>
    <xf numFmtId="172" fontId="7" fillId="0" borderId="18" xfId="15" applyNumberFormat="1" applyFont="1" applyFill="1" applyBorder="1" applyAlignment="1">
      <alignment horizontal="left" vertical="top"/>
    </xf>
    <xf numFmtId="38" fontId="7" fillId="0" borderId="0" xfId="0" applyFont="1" applyFill="1" applyBorder="1" applyAlignment="1" quotePrefix="1">
      <alignment vertical="top"/>
    </xf>
    <xf numFmtId="172" fontId="7" fillId="0" borderId="0" xfId="15" applyNumberFormat="1" applyFont="1" applyFill="1" applyBorder="1" applyAlignment="1">
      <alignment horizontal="left"/>
    </xf>
    <xf numFmtId="172" fontId="0" fillId="0" borderId="0" xfId="15" applyNumberFormat="1" applyFont="1" applyFill="1" applyBorder="1" applyAlignment="1">
      <alignment horizontal="left" vertical="top"/>
    </xf>
    <xf numFmtId="0" fontId="6" fillId="0" borderId="0" xfId="0" applyFont="1" applyAlignment="1">
      <alignment horizontal="center"/>
    </xf>
    <xf numFmtId="43" fontId="0" fillId="0" borderId="0" xfId="15" applyFill="1" applyAlignment="1">
      <alignment/>
    </xf>
    <xf numFmtId="1" fontId="7" fillId="0" borderId="0" xfId="0" applyNumberFormat="1" applyFont="1" applyFill="1" applyAlignment="1">
      <alignment vertical="top"/>
    </xf>
    <xf numFmtId="172" fontId="7" fillId="0" borderId="0" xfId="15" applyNumberFormat="1" applyFont="1" applyFill="1" applyBorder="1" applyAlignment="1">
      <alignment/>
    </xf>
    <xf numFmtId="0" fontId="7" fillId="0" borderId="0" xfId="0" applyNumberFormat="1" applyFont="1" applyFill="1" applyAlignment="1">
      <alignment vertical="top"/>
    </xf>
    <xf numFmtId="0" fontId="7" fillId="0" borderId="0" xfId="0" applyFont="1" applyAlignment="1">
      <alignment/>
    </xf>
    <xf numFmtId="40" fontId="7" fillId="0" borderId="0" xfId="0" applyNumberFormat="1" applyFont="1" applyAlignment="1">
      <alignment/>
    </xf>
    <xf numFmtId="172" fontId="7" fillId="0" borderId="0" xfId="15" applyNumberFormat="1" applyFont="1" applyFill="1" applyBorder="1" applyAlignment="1">
      <alignment horizontal="center" vertical="top" wrapText="1"/>
    </xf>
    <xf numFmtId="172" fontId="7" fillId="0" borderId="0" xfId="15" applyNumberFormat="1" applyFont="1" applyFill="1" applyBorder="1" applyAlignment="1">
      <alignment/>
    </xf>
    <xf numFmtId="172" fontId="7" fillId="0" borderId="27" xfId="15" applyNumberFormat="1" applyFont="1" applyFill="1" applyBorder="1" applyAlignment="1">
      <alignment horizontal="right" vertical="top"/>
    </xf>
    <xf numFmtId="37" fontId="7" fillId="0" borderId="12" xfId="0" applyNumberFormat="1" applyFont="1" applyBorder="1" applyAlignment="1">
      <alignment horizontal="center" vertical="top"/>
    </xf>
    <xf numFmtId="0" fontId="6" fillId="0" borderId="0" xfId="0" applyFont="1" applyFill="1" applyAlignment="1">
      <alignment horizontal="center"/>
    </xf>
    <xf numFmtId="3" fontId="14" fillId="0" borderId="0" xfId="0" applyNumberFormat="1" applyFont="1" applyAlignment="1">
      <alignment/>
    </xf>
    <xf numFmtId="38" fontId="14" fillId="0" borderId="0" xfId="0" applyFont="1" applyAlignment="1">
      <alignment/>
    </xf>
    <xf numFmtId="38" fontId="14" fillId="0" borderId="0" xfId="0" applyFont="1" applyBorder="1" applyAlignment="1">
      <alignment vertical="justify" wrapText="1"/>
    </xf>
    <xf numFmtId="38" fontId="14" fillId="0" borderId="0" xfId="0" applyFont="1" applyBorder="1" applyAlignment="1">
      <alignment vertical="justify" wrapText="1"/>
    </xf>
    <xf numFmtId="172" fontId="7" fillId="0" borderId="19" xfId="15" applyNumberFormat="1" applyFont="1" applyFill="1" applyBorder="1" applyAlignment="1">
      <alignment vertical="top"/>
    </xf>
    <xf numFmtId="172" fontId="7" fillId="0" borderId="25" xfId="15" applyNumberFormat="1" applyFont="1" applyFill="1" applyBorder="1" applyAlignment="1">
      <alignment vertical="top"/>
    </xf>
    <xf numFmtId="172" fontId="7" fillId="0" borderId="28" xfId="15" applyNumberFormat="1" applyFont="1" applyFill="1" applyBorder="1" applyAlignment="1">
      <alignment vertical="top"/>
    </xf>
    <xf numFmtId="172" fontId="7" fillId="0" borderId="22" xfId="15" applyNumberFormat="1" applyFont="1" applyFill="1" applyBorder="1" applyAlignment="1">
      <alignment/>
    </xf>
    <xf numFmtId="172" fontId="7" fillId="0" borderId="10" xfId="15" applyNumberFormat="1" applyFont="1" applyFill="1" applyBorder="1" applyAlignment="1">
      <alignment/>
    </xf>
    <xf numFmtId="172" fontId="7" fillId="0" borderId="28" xfId="15" applyNumberFormat="1" applyFont="1" applyFill="1" applyBorder="1" applyAlignment="1">
      <alignment/>
    </xf>
    <xf numFmtId="172" fontId="15" fillId="0" borderId="0" xfId="15" applyNumberFormat="1" applyFont="1" applyFill="1" applyBorder="1" applyAlignment="1">
      <alignment/>
    </xf>
    <xf numFmtId="172" fontId="7" fillId="0" borderId="5" xfId="15" applyNumberFormat="1" applyFont="1" applyFill="1" applyBorder="1" applyAlignment="1">
      <alignment horizontal="right" vertical="top"/>
    </xf>
    <xf numFmtId="38" fontId="7" fillId="0" borderId="0" xfId="0" applyFont="1" applyAlignment="1">
      <alignment horizontal="right" vertical="top" wrapText="1"/>
    </xf>
    <xf numFmtId="185" fontId="7" fillId="0" borderId="0" xfId="0" applyNumberFormat="1" applyFont="1" applyFill="1" applyAlignment="1">
      <alignment horizontal="justify" vertical="top" wrapText="1"/>
    </xf>
    <xf numFmtId="38" fontId="7" fillId="0" borderId="0" xfId="0" applyFont="1" applyFill="1" applyBorder="1" applyAlignment="1">
      <alignment horizontal="right" vertical="top"/>
    </xf>
    <xf numFmtId="38" fontId="7" fillId="0" borderId="0" xfId="0" applyFont="1" applyFill="1" applyBorder="1" applyAlignment="1">
      <alignment horizontal="center" vertical="top"/>
    </xf>
    <xf numFmtId="172" fontId="7" fillId="0" borderId="10" xfId="15" applyNumberFormat="1" applyFont="1" applyBorder="1" applyAlignment="1">
      <alignment horizontal="right" vertical="top"/>
    </xf>
    <xf numFmtId="43" fontId="7" fillId="0" borderId="0" xfId="15" applyNumberFormat="1" applyFont="1" applyAlignment="1">
      <alignment/>
    </xf>
    <xf numFmtId="172" fontId="7" fillId="0" borderId="0" xfId="15" applyNumberFormat="1" applyFont="1" applyAlignment="1">
      <alignment horizontal="center" vertical="top" wrapText="1"/>
    </xf>
    <xf numFmtId="172" fontId="7" fillId="0" borderId="0" xfId="15" applyNumberFormat="1" applyFont="1" applyBorder="1" applyAlignment="1">
      <alignment vertical="top" wrapText="1"/>
    </xf>
    <xf numFmtId="172" fontId="7" fillId="0" borderId="10" xfId="15" applyNumberFormat="1" applyFont="1" applyBorder="1" applyAlignment="1">
      <alignment horizontal="center" vertical="top" wrapText="1"/>
    </xf>
    <xf numFmtId="172" fontId="7" fillId="0" borderId="0" xfId="15" applyNumberFormat="1" applyFont="1" applyAlignment="1">
      <alignment/>
    </xf>
    <xf numFmtId="172" fontId="7" fillId="0" borderId="10" xfId="15" applyNumberFormat="1" applyFont="1" applyBorder="1" applyAlignment="1">
      <alignment vertical="top" wrapText="1"/>
    </xf>
    <xf numFmtId="172" fontId="7" fillId="0" borderId="11" xfId="15" applyNumberFormat="1" applyFont="1" applyBorder="1" applyAlignment="1">
      <alignment vertical="top"/>
    </xf>
    <xf numFmtId="172" fontId="7" fillId="0" borderId="11" xfId="15" applyNumberFormat="1" applyFont="1" applyBorder="1" applyAlignment="1">
      <alignment vertical="top" wrapText="1"/>
    </xf>
    <xf numFmtId="172" fontId="7" fillId="0" borderId="12" xfId="15" applyNumberFormat="1" applyFont="1" applyBorder="1" applyAlignment="1">
      <alignment horizontal="right" vertical="top"/>
    </xf>
    <xf numFmtId="37" fontId="7" fillId="0" borderId="0" xfId="0" applyNumberFormat="1" applyFont="1" applyAlignment="1">
      <alignment/>
    </xf>
    <xf numFmtId="172" fontId="7" fillId="0" borderId="5" xfId="0" applyNumberFormat="1" applyFont="1" applyFill="1" applyBorder="1" applyAlignment="1">
      <alignment horizontal="right" vertical="top"/>
    </xf>
    <xf numFmtId="172" fontId="7" fillId="0" borderId="0" xfId="0" applyNumberFormat="1" applyFont="1" applyAlignment="1">
      <alignment horizontal="right" vertical="top" wrapText="1"/>
    </xf>
    <xf numFmtId="172" fontId="7" fillId="0" borderId="10" xfId="0" applyNumberFormat="1" applyFont="1" applyBorder="1" applyAlignment="1">
      <alignment horizontal="right" vertical="top"/>
    </xf>
    <xf numFmtId="172" fontId="7" fillId="0" borderId="0" xfId="0" applyNumberFormat="1" applyFont="1" applyAlignment="1">
      <alignment horizontal="right" vertical="top"/>
    </xf>
    <xf numFmtId="172" fontId="7" fillId="0" borderId="10" xfId="0" applyNumberFormat="1" applyFont="1" applyBorder="1" applyAlignment="1">
      <alignment horizontal="right" vertical="top" wrapText="1"/>
    </xf>
    <xf numFmtId="172" fontId="7" fillId="0" borderId="5" xfId="0" applyNumberFormat="1" applyFont="1" applyBorder="1" applyAlignment="1">
      <alignment horizontal="right" vertical="top" wrapText="1"/>
    </xf>
    <xf numFmtId="172" fontId="7" fillId="0" borderId="0" xfId="0" applyNumberFormat="1" applyFont="1" applyBorder="1" applyAlignment="1">
      <alignment horizontal="right" vertical="top"/>
    </xf>
    <xf numFmtId="172" fontId="7" fillId="0" borderId="0" xfId="0" applyNumberFormat="1" applyFont="1" applyFill="1" applyAlignment="1">
      <alignment horizontal="right" vertical="top"/>
    </xf>
    <xf numFmtId="172" fontId="7" fillId="0" borderId="0" xfId="0" applyNumberFormat="1" applyFont="1" applyFill="1" applyAlignment="1">
      <alignment horizontal="right" vertical="top" wrapText="1"/>
    </xf>
    <xf numFmtId="172" fontId="7" fillId="0" borderId="10" xfId="0" applyNumberFormat="1" applyFont="1" applyFill="1" applyBorder="1" applyAlignment="1">
      <alignment horizontal="right" vertical="top"/>
    </xf>
    <xf numFmtId="172" fontId="7" fillId="0" borderId="11" xfId="0" applyNumberFormat="1" applyFont="1" applyFill="1" applyBorder="1" applyAlignment="1">
      <alignment horizontal="right" vertical="top" wrapText="1"/>
    </xf>
    <xf numFmtId="172" fontId="7" fillId="0" borderId="10" xfId="0" applyNumberFormat="1" applyFont="1" applyFill="1" applyBorder="1" applyAlignment="1">
      <alignment horizontal="right" vertical="top" wrapText="1"/>
    </xf>
    <xf numFmtId="172" fontId="7" fillId="0" borderId="5" xfId="0" applyNumberFormat="1" applyFont="1" applyFill="1" applyBorder="1" applyAlignment="1">
      <alignment horizontal="right" vertical="top" wrapText="1"/>
    </xf>
    <xf numFmtId="172" fontId="7" fillId="0" borderId="14" xfId="0" applyNumberFormat="1" applyFont="1" applyFill="1" applyBorder="1" applyAlignment="1">
      <alignment horizontal="right" vertical="top"/>
    </xf>
    <xf numFmtId="43" fontId="7" fillId="0" borderId="0" xfId="0" applyNumberFormat="1" applyFont="1" applyFill="1" applyAlignment="1">
      <alignment horizontal="right" vertical="top"/>
    </xf>
    <xf numFmtId="43" fontId="7" fillId="0" borderId="0" xfId="0" applyNumberFormat="1" applyFont="1" applyAlignment="1">
      <alignment horizontal="right" vertical="top"/>
    </xf>
    <xf numFmtId="38" fontId="6" fillId="0" borderId="0" xfId="0" applyFont="1" applyFill="1" applyBorder="1" applyAlignment="1">
      <alignment horizontal="center" vertical="top"/>
    </xf>
    <xf numFmtId="40" fontId="7" fillId="0" borderId="0" xfId="0" applyNumberFormat="1" applyFont="1" applyFill="1" applyBorder="1" applyAlignment="1">
      <alignment vertical="top"/>
    </xf>
    <xf numFmtId="40" fontId="7" fillId="0" borderId="0" xfId="0" applyNumberFormat="1" applyFont="1" applyFill="1" applyAlignment="1">
      <alignment horizontal="right" vertical="top"/>
    </xf>
    <xf numFmtId="40" fontId="7" fillId="0" borderId="12" xfId="0" applyNumberFormat="1" applyFont="1" applyFill="1" applyBorder="1" applyAlignment="1">
      <alignment horizontal="right" vertical="top"/>
    </xf>
    <xf numFmtId="40" fontId="7" fillId="0" borderId="12" xfId="0" applyNumberFormat="1" applyFont="1" applyFill="1" applyBorder="1" applyAlignment="1">
      <alignment vertical="top"/>
    </xf>
    <xf numFmtId="0" fontId="2" fillId="0" borderId="0" xfId="0" applyFont="1" applyAlignment="1">
      <alignment vertical="top" wrapText="1"/>
    </xf>
    <xf numFmtId="0" fontId="5" fillId="0" borderId="0" xfId="0" applyFont="1" applyAlignment="1">
      <alignment/>
    </xf>
    <xf numFmtId="0" fontId="0" fillId="0" borderId="5" xfId="0" applyFont="1" applyBorder="1" applyAlignment="1">
      <alignment vertical="top" wrapText="1"/>
    </xf>
    <xf numFmtId="0" fontId="4" fillId="0" borderId="2" xfId="0" applyNumberFormat="1" applyFont="1" applyBorder="1" applyAlignment="1">
      <alignment horizontal="justify" vertical="top"/>
    </xf>
    <xf numFmtId="0" fontId="4" fillId="0" borderId="2" xfId="0" applyFont="1" applyBorder="1" applyAlignment="1">
      <alignment horizontal="justify" vertical="top" wrapText="1"/>
    </xf>
    <xf numFmtId="0" fontId="4" fillId="0" borderId="4" xfId="0" applyFont="1" applyBorder="1" applyAlignment="1">
      <alignment horizontal="center" vertical="top" wrapText="1"/>
    </xf>
    <xf numFmtId="0" fontId="4" fillId="0" borderId="29" xfId="0" applyFont="1" applyBorder="1" applyAlignment="1">
      <alignment horizontal="justify" vertical="top" wrapText="1"/>
    </xf>
    <xf numFmtId="0" fontId="4" fillId="0" borderId="4" xfId="0" applyFont="1" applyBorder="1" applyAlignment="1">
      <alignment horizontal="justify" vertical="top" wrapText="1"/>
    </xf>
    <xf numFmtId="0" fontId="4" fillId="0" borderId="9" xfId="0" applyNumberFormat="1" applyFont="1" applyBorder="1" applyAlignment="1">
      <alignment horizontal="justify" vertical="top"/>
    </xf>
    <xf numFmtId="38" fontId="1" fillId="0" borderId="0" xfId="0" applyFill="1" applyAlignment="1">
      <alignment horizontal="justify" vertical="center" wrapText="1"/>
    </xf>
    <xf numFmtId="38" fontId="7" fillId="0" borderId="0" xfId="0" applyFont="1" applyFill="1" applyAlignment="1">
      <alignment horizontal="left" vertical="top" wrapText="1"/>
    </xf>
    <xf numFmtId="38" fontId="7" fillId="0" borderId="0" xfId="0" applyFont="1" applyFill="1" applyAlignment="1">
      <alignment horizontal="justify" vertical="top"/>
    </xf>
    <xf numFmtId="38" fontId="7" fillId="0" borderId="0" xfId="0" applyFont="1" applyFill="1" applyAlignment="1">
      <alignment horizontal="justify" vertical="top" wrapText="1"/>
    </xf>
    <xf numFmtId="0" fontId="7" fillId="0" borderId="0" xfId="0" applyNumberFormat="1" applyFont="1" applyFill="1" applyAlignment="1">
      <alignment horizontal="justify" vertical="top" wrapText="1"/>
    </xf>
    <xf numFmtId="3" fontId="7" fillId="0" borderId="0" xfId="0" applyNumberFormat="1" applyFont="1" applyFill="1" applyAlignment="1">
      <alignment horizontal="center" vertical="top"/>
    </xf>
    <xf numFmtId="38" fontId="6" fillId="0" borderId="0" xfId="0" applyFont="1" applyFill="1" applyAlignment="1">
      <alignment horizontal="center" vertical="top"/>
    </xf>
    <xf numFmtId="38" fontId="6" fillId="0" borderId="0" xfId="0" applyFont="1" applyFill="1" applyAlignment="1">
      <alignment horizontal="center" vertical="center" wrapText="1"/>
    </xf>
    <xf numFmtId="0" fontId="0" fillId="0" borderId="9" xfId="0" applyFont="1" applyBorder="1" applyAlignment="1">
      <alignment vertical="top" wrapText="1"/>
    </xf>
    <xf numFmtId="38" fontId="8" fillId="0" borderId="0" xfId="0" applyFont="1" applyAlignment="1">
      <alignment horizontal="left" vertical="top" wrapText="1"/>
    </xf>
    <xf numFmtId="38" fontId="6" fillId="0" borderId="0" xfId="0" applyFont="1" applyAlignment="1">
      <alignment/>
    </xf>
    <xf numFmtId="38" fontId="6" fillId="0" borderId="0" xfId="0" applyFont="1" applyBorder="1" applyAlignment="1">
      <alignment wrapText="1"/>
    </xf>
    <xf numFmtId="38" fontId="6" fillId="0" borderId="0" xfId="0" applyFont="1" applyBorder="1" applyAlignment="1">
      <alignment horizontal="center" vertical="center" wrapText="1"/>
    </xf>
    <xf numFmtId="38" fontId="6" fillId="0" borderId="0" xfId="0" applyFont="1" applyAlignment="1">
      <alignment horizontal="center"/>
    </xf>
    <xf numFmtId="38" fontId="8" fillId="0" borderId="0" xfId="0" applyFont="1" applyAlignment="1">
      <alignment horizontal="justify" vertical="top" wrapText="1"/>
    </xf>
    <xf numFmtId="38" fontId="6" fillId="0" borderId="0" xfId="0" applyFont="1" applyAlignment="1" quotePrefix="1">
      <alignment horizontal="center"/>
    </xf>
    <xf numFmtId="174" fontId="8" fillId="0" borderId="0" xfId="0" applyNumberFormat="1" applyFont="1" applyAlignment="1">
      <alignment horizontal="justify" vertical="top" wrapText="1"/>
    </xf>
    <xf numFmtId="38" fontId="7" fillId="0" borderId="0" xfId="0" applyFont="1" applyAlignment="1">
      <alignment horizontal="justify" vertical="center" wrapText="1"/>
    </xf>
    <xf numFmtId="38" fontId="1" fillId="0" borderId="0" xfId="0" applyAlignment="1">
      <alignment horizontal="justify" vertical="center" wrapText="1"/>
    </xf>
    <xf numFmtId="38" fontId="7" fillId="0" borderId="0" xfId="0" applyFont="1" applyAlignment="1">
      <alignment horizontal="justify" wrapText="1"/>
    </xf>
    <xf numFmtId="38" fontId="7" fillId="0" borderId="0" xfId="0" applyFont="1" applyFill="1" applyAlignment="1">
      <alignment horizontal="justify" vertical="center" wrapText="1"/>
    </xf>
    <xf numFmtId="38" fontId="7" fillId="0" borderId="0" xfId="0" applyFont="1" applyFill="1" applyAlignment="1">
      <alignment horizontal="justify" wrapText="1"/>
    </xf>
    <xf numFmtId="38" fontId="1" fillId="0" borderId="0" xfId="0" applyAlignment="1">
      <alignment horizontal="justify" wrapText="1"/>
    </xf>
    <xf numFmtId="38" fontId="6" fillId="0" borderId="0" xfId="0" applyFont="1" applyFill="1" applyAlignment="1">
      <alignment horizontal="left" vertical="top" wrapText="1"/>
    </xf>
    <xf numFmtId="0" fontId="7" fillId="0" borderId="0" xfId="15" applyNumberFormat="1" applyFont="1" applyFill="1" applyAlignment="1">
      <alignment horizontal="justify" vertical="center" wrapText="1"/>
    </xf>
    <xf numFmtId="0" fontId="0" fillId="0" borderId="1" xfId="0" applyFont="1" applyBorder="1" applyAlignment="1">
      <alignment vertical="top" wrapText="1"/>
    </xf>
    <xf numFmtId="0" fontId="0" fillId="0" borderId="3" xfId="0" applyFont="1" applyBorder="1" applyAlignment="1">
      <alignment vertical="top" wrapText="1"/>
    </xf>
    <xf numFmtId="0" fontId="4" fillId="0" borderId="9" xfId="0" applyFont="1" applyBorder="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9" xfId="0" applyFont="1" applyBorder="1" applyAlignment="1">
      <alignment horizontal="justify" vertical="top" wrapText="1"/>
    </xf>
    <xf numFmtId="0" fontId="4" fillId="0" borderId="1" xfId="0" applyFont="1" applyBorder="1" applyAlignment="1">
      <alignment horizontal="justify" vertical="top" wrapText="1"/>
    </xf>
    <xf numFmtId="0" fontId="4" fillId="0" borderId="3" xfId="0" applyFont="1" applyBorder="1" applyAlignment="1">
      <alignment horizontal="justify" vertical="top" wrapText="1"/>
    </xf>
    <xf numFmtId="0" fontId="3" fillId="0" borderId="9" xfId="0" applyFont="1" applyBorder="1" applyAlignment="1">
      <alignment horizontal="center" vertical="top" wrapText="1"/>
    </xf>
    <xf numFmtId="0" fontId="3" fillId="0" borderId="3" xfId="0" applyFont="1" applyBorder="1" applyAlignment="1">
      <alignment horizontal="center" vertical="top" wrapText="1"/>
    </xf>
    <xf numFmtId="0" fontId="2" fillId="0" borderId="0" xfId="0" applyFont="1" applyAlignment="1">
      <alignment vertical="top" wrapText="1"/>
    </xf>
    <xf numFmtId="0" fontId="0" fillId="0" borderId="5"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78"/>
  <sheetViews>
    <sheetView tabSelected="1" zoomScale="75" zoomScaleNormal="75" workbookViewId="0" topLeftCell="A1">
      <selection activeCell="A1" sqref="A1"/>
    </sheetView>
  </sheetViews>
  <sheetFormatPr defaultColWidth="9.140625" defaultRowHeight="12.75"/>
  <cols>
    <col min="1" max="1" width="91.140625" style="39" bestFit="1" customWidth="1"/>
    <col min="2" max="2" width="21.7109375" style="39" customWidth="1"/>
    <col min="3" max="3" width="2.7109375" style="108" customWidth="1"/>
    <col min="4" max="4" width="21.7109375" style="39" customWidth="1"/>
    <col min="5" max="5" width="9.140625" style="39" customWidth="1"/>
    <col min="6" max="6" width="10.28125" style="39" bestFit="1" customWidth="1"/>
    <col min="7" max="7" width="11.00390625" style="39" bestFit="1" customWidth="1"/>
    <col min="8" max="16384" width="9.140625" style="39" customWidth="1"/>
  </cols>
  <sheetData>
    <row r="1" spans="1:4" ht="15.75">
      <c r="A1" s="30" t="s">
        <v>82</v>
      </c>
      <c r="B1" s="32"/>
      <c r="C1" s="97"/>
      <c r="D1" s="32"/>
    </row>
    <row r="2" spans="1:4" ht="15.75">
      <c r="A2" s="30" t="s">
        <v>83</v>
      </c>
      <c r="B2" s="30"/>
      <c r="C2" s="97"/>
      <c r="D2" s="30"/>
    </row>
    <row r="3" spans="1:4" ht="8.25" customHeight="1">
      <c r="A3" s="30"/>
      <c r="B3" s="30"/>
      <c r="C3" s="97"/>
      <c r="D3" s="30"/>
    </row>
    <row r="4" spans="1:4" ht="15.75">
      <c r="A4" s="32" t="s">
        <v>122</v>
      </c>
      <c r="B4" s="32"/>
      <c r="C4" s="32"/>
      <c r="D4" s="32"/>
    </row>
    <row r="5" spans="1:4" ht="15.75">
      <c r="A5" s="30" t="s">
        <v>288</v>
      </c>
      <c r="B5" s="30"/>
      <c r="C5" s="97"/>
      <c r="D5" s="30"/>
    </row>
    <row r="6" spans="1:4" ht="15.75" customHeight="1">
      <c r="A6" s="291"/>
      <c r="B6" s="291"/>
      <c r="C6" s="97"/>
      <c r="D6" s="30"/>
    </row>
    <row r="7" spans="1:4" ht="15.75">
      <c r="A7" s="98"/>
      <c r="B7" s="99" t="s">
        <v>123</v>
      </c>
      <c r="C7" s="100"/>
      <c r="D7" s="101" t="s">
        <v>124</v>
      </c>
    </row>
    <row r="8" spans="1:4" ht="22.5" customHeight="1">
      <c r="A8" s="292"/>
      <c r="B8" s="293" t="s">
        <v>125</v>
      </c>
      <c r="C8" s="102"/>
      <c r="D8" s="293" t="s">
        <v>126</v>
      </c>
    </row>
    <row r="9" spans="1:4" ht="22.5" customHeight="1">
      <c r="A9" s="292"/>
      <c r="B9" s="293"/>
      <c r="C9" s="102"/>
      <c r="D9" s="293"/>
    </row>
    <row r="10" spans="1:4" ht="15.75">
      <c r="A10" s="98"/>
      <c r="B10" s="99" t="s">
        <v>289</v>
      </c>
      <c r="C10" s="100"/>
      <c r="D10" s="99" t="s">
        <v>92</v>
      </c>
    </row>
    <row r="11" spans="1:4" ht="15.75">
      <c r="A11" s="98"/>
      <c r="B11" s="99" t="s">
        <v>93</v>
      </c>
      <c r="C11" s="100"/>
      <c r="D11" s="99" t="s">
        <v>93</v>
      </c>
    </row>
    <row r="12" spans="1:4" ht="15.75">
      <c r="A12" s="98" t="s">
        <v>127</v>
      </c>
      <c r="B12" s="103"/>
      <c r="C12" s="104"/>
      <c r="D12" s="103"/>
    </row>
    <row r="13" spans="1:4" ht="9" customHeight="1">
      <c r="A13" s="98"/>
      <c r="B13" s="105"/>
      <c r="C13" s="106"/>
      <c r="D13" s="105"/>
    </row>
    <row r="14" spans="1:4" ht="15">
      <c r="A14" s="107" t="s">
        <v>128</v>
      </c>
      <c r="B14" s="105">
        <v>6442</v>
      </c>
      <c r="C14" s="106"/>
      <c r="D14" s="105">
        <v>7348</v>
      </c>
    </row>
    <row r="15" spans="1:4" ht="15">
      <c r="A15" s="107" t="s">
        <v>129</v>
      </c>
      <c r="B15" s="105">
        <v>2909</v>
      </c>
      <c r="C15" s="106"/>
      <c r="D15" s="105">
        <v>3111</v>
      </c>
    </row>
    <row r="16" spans="1:4" s="40" customFormat="1" ht="15">
      <c r="A16" s="108" t="s">
        <v>130</v>
      </c>
      <c r="B16" s="106">
        <v>7171</v>
      </c>
      <c r="C16" s="106"/>
      <c r="D16" s="106">
        <v>7262</v>
      </c>
    </row>
    <row r="17" spans="1:4" ht="15">
      <c r="A17" s="107" t="s">
        <v>131</v>
      </c>
      <c r="B17" s="105">
        <v>631</v>
      </c>
      <c r="C17" s="106"/>
      <c r="D17" s="105">
        <v>637</v>
      </c>
    </row>
    <row r="18" spans="1:4" ht="15">
      <c r="A18" s="107" t="s">
        <v>132</v>
      </c>
      <c r="B18" s="105">
        <v>144689</v>
      </c>
      <c r="C18" s="106"/>
      <c r="D18" s="105">
        <v>144689</v>
      </c>
    </row>
    <row r="19" spans="1:4" ht="15">
      <c r="A19" s="107" t="s">
        <v>1</v>
      </c>
      <c r="B19" s="105">
        <v>49</v>
      </c>
      <c r="C19" s="106"/>
      <c r="D19" s="105">
        <v>38</v>
      </c>
    </row>
    <row r="20" spans="1:4" ht="9" customHeight="1">
      <c r="A20" s="107"/>
      <c r="B20" s="109"/>
      <c r="C20" s="106"/>
      <c r="D20" s="109"/>
    </row>
    <row r="21" spans="1:4" ht="16.5" customHeight="1">
      <c r="A21" s="107" t="s">
        <v>133</v>
      </c>
      <c r="B21" s="110">
        <f>SUM(B14:B20)</f>
        <v>161891</v>
      </c>
      <c r="C21" s="106"/>
      <c r="D21" s="110">
        <f>SUM(D14:D20)</f>
        <v>163085</v>
      </c>
    </row>
    <row r="22" spans="1:4" ht="16.5" customHeight="1">
      <c r="A22" s="107"/>
      <c r="B22" s="105"/>
      <c r="C22" s="106"/>
      <c r="D22" s="105"/>
    </row>
    <row r="23" spans="1:4" ht="15.75">
      <c r="A23" s="30" t="s">
        <v>134</v>
      </c>
      <c r="B23" s="105"/>
      <c r="C23" s="106"/>
      <c r="D23" s="105"/>
    </row>
    <row r="24" spans="1:4" ht="8.25" customHeight="1">
      <c r="A24" s="30"/>
      <c r="B24" s="105"/>
      <c r="C24" s="106"/>
      <c r="D24" s="105"/>
    </row>
    <row r="25" spans="1:4" ht="15">
      <c r="A25" s="39" t="s">
        <v>135</v>
      </c>
      <c r="B25" s="105">
        <v>33112</v>
      </c>
      <c r="C25" s="106"/>
      <c r="D25" s="105">
        <v>30751</v>
      </c>
    </row>
    <row r="26" spans="1:4" ht="15">
      <c r="A26" s="39" t="s">
        <v>136</v>
      </c>
      <c r="B26" s="105">
        <v>105698</v>
      </c>
      <c r="C26" s="106"/>
      <c r="D26" s="105">
        <v>99087</v>
      </c>
    </row>
    <row r="27" spans="1:4" ht="15">
      <c r="A27" s="39" t="s">
        <v>333</v>
      </c>
      <c r="B27" s="105">
        <v>39699</v>
      </c>
      <c r="C27" s="106"/>
      <c r="D27" s="105">
        <v>44077</v>
      </c>
    </row>
    <row r="28" spans="1:4" ht="15">
      <c r="A28" s="39" t="s">
        <v>137</v>
      </c>
      <c r="B28" s="105">
        <v>4979</v>
      </c>
      <c r="C28" s="106"/>
      <c r="D28" s="105">
        <v>8721</v>
      </c>
    </row>
    <row r="29" spans="1:4" s="40" customFormat="1" ht="15">
      <c r="A29" s="40" t="s">
        <v>138</v>
      </c>
      <c r="B29" s="106">
        <v>3337</v>
      </c>
      <c r="C29" s="106"/>
      <c r="D29" s="106">
        <v>3179</v>
      </c>
    </row>
    <row r="30" spans="1:4" ht="15">
      <c r="A30" s="39" t="s">
        <v>139</v>
      </c>
      <c r="B30" s="105">
        <v>23805</v>
      </c>
      <c r="C30" s="106"/>
      <c r="D30" s="105">
        <v>31316</v>
      </c>
    </row>
    <row r="31" spans="1:4" ht="15">
      <c r="A31" s="39" t="s">
        <v>140</v>
      </c>
      <c r="B31" s="105">
        <v>11157</v>
      </c>
      <c r="C31" s="106"/>
      <c r="D31" s="105">
        <v>15010</v>
      </c>
    </row>
    <row r="32" ht="9" customHeight="1"/>
    <row r="33" spans="1:4" ht="17.25" customHeight="1">
      <c r="A33" s="39" t="s">
        <v>141</v>
      </c>
      <c r="B33" s="110">
        <f>SUM(B25:B32)</f>
        <v>221787</v>
      </c>
      <c r="C33" s="106"/>
      <c r="D33" s="110">
        <f>SUM(D25:D32)</f>
        <v>232141</v>
      </c>
    </row>
    <row r="34" spans="2:4" ht="15">
      <c r="B34" s="105"/>
      <c r="C34" s="106"/>
      <c r="D34" s="105"/>
    </row>
    <row r="35" spans="1:4" ht="15.75">
      <c r="A35" s="30" t="s">
        <v>336</v>
      </c>
      <c r="B35" s="105">
        <v>99160</v>
      </c>
      <c r="C35" s="106"/>
      <c r="D35" s="105">
        <v>99160</v>
      </c>
    </row>
    <row r="36" spans="2:4" ht="15">
      <c r="B36" s="109"/>
      <c r="C36" s="106"/>
      <c r="D36" s="109"/>
    </row>
    <row r="37" spans="1:4" ht="17.25" customHeight="1" thickBot="1">
      <c r="A37" s="30" t="s">
        <v>142</v>
      </c>
      <c r="B37" s="55">
        <f>SUM(B35:B36)+B33+B21</f>
        <v>482838</v>
      </c>
      <c r="C37" s="106"/>
      <c r="D37" s="55">
        <f>SUM(D35:D36)+D33+D21</f>
        <v>494386</v>
      </c>
    </row>
    <row r="38" spans="2:4" ht="15.75" thickTop="1">
      <c r="B38" s="105"/>
      <c r="C38" s="106"/>
      <c r="D38" s="105"/>
    </row>
    <row r="39" spans="1:4" ht="15.75">
      <c r="A39" s="30" t="s">
        <v>143</v>
      </c>
      <c r="B39" s="105"/>
      <c r="C39" s="106"/>
      <c r="D39" s="105"/>
    </row>
    <row r="40" spans="2:4" ht="9" customHeight="1">
      <c r="B40" s="105"/>
      <c r="C40" s="106"/>
      <c r="D40" s="105"/>
    </row>
    <row r="41" spans="1:4" ht="15.75">
      <c r="A41" s="30" t="s">
        <v>144</v>
      </c>
      <c r="B41" s="105"/>
      <c r="C41" s="106"/>
      <c r="D41" s="105"/>
    </row>
    <row r="42" spans="1:4" ht="9" customHeight="1">
      <c r="A42" s="98"/>
      <c r="B42" s="105"/>
      <c r="C42" s="106"/>
      <c r="D42" s="105"/>
    </row>
    <row r="43" spans="1:4" ht="15">
      <c r="A43" s="107" t="s">
        <v>145</v>
      </c>
      <c r="B43" s="105">
        <v>185901</v>
      </c>
      <c r="C43" s="106"/>
      <c r="D43" s="105">
        <v>185901</v>
      </c>
    </row>
    <row r="44" spans="1:5" ht="15">
      <c r="A44" s="107" t="s">
        <v>146</v>
      </c>
      <c r="B44" s="105">
        <v>9808</v>
      </c>
      <c r="C44" s="106"/>
      <c r="D44" s="105">
        <f>14697-D45</f>
        <v>9937</v>
      </c>
      <c r="E44" s="95"/>
    </row>
    <row r="45" spans="1:4" ht="15">
      <c r="A45" s="107" t="s">
        <v>147</v>
      </c>
      <c r="B45" s="109">
        <v>5801</v>
      </c>
      <c r="C45" s="106"/>
      <c r="D45" s="109">
        <v>4760</v>
      </c>
    </row>
    <row r="46" spans="1:6" ht="16.5" customHeight="1">
      <c r="A46" s="107"/>
      <c r="B46" s="106">
        <f>SUM(B43:B45)</f>
        <v>201510</v>
      </c>
      <c r="C46" s="106"/>
      <c r="D46" s="106">
        <f>SUM(D43:D45)</f>
        <v>200598</v>
      </c>
      <c r="F46" s="111"/>
    </row>
    <row r="47" spans="1:4" ht="15.75">
      <c r="A47" s="98" t="s">
        <v>2</v>
      </c>
      <c r="B47" s="105">
        <v>10426</v>
      </c>
      <c r="C47" s="106"/>
      <c r="D47" s="105">
        <v>9278</v>
      </c>
    </row>
    <row r="48" spans="1:4" ht="9" customHeight="1">
      <c r="A48" s="98"/>
      <c r="B48" s="109"/>
      <c r="C48" s="106"/>
      <c r="D48" s="109"/>
    </row>
    <row r="49" spans="1:4" ht="16.5" customHeight="1">
      <c r="A49" s="107" t="s">
        <v>114</v>
      </c>
      <c r="B49" s="110">
        <f>SUM(B46:B48)</f>
        <v>211936</v>
      </c>
      <c r="C49" s="106"/>
      <c r="D49" s="110">
        <f>SUM(D46:D48)</f>
        <v>209876</v>
      </c>
    </row>
    <row r="50" spans="1:4" ht="15">
      <c r="A50" s="107"/>
      <c r="B50" s="105"/>
      <c r="C50" s="106"/>
      <c r="D50" s="105"/>
    </row>
    <row r="51" spans="1:4" ht="15.75">
      <c r="A51" s="30" t="s">
        <v>148</v>
      </c>
      <c r="B51" s="105"/>
      <c r="C51" s="106"/>
      <c r="D51" s="105"/>
    </row>
    <row r="52" spans="1:4" ht="9" customHeight="1">
      <c r="A52" s="98"/>
      <c r="B52" s="105"/>
      <c r="C52" s="106"/>
      <c r="D52" s="105"/>
    </row>
    <row r="53" spans="1:7" ht="15">
      <c r="A53" s="107" t="s">
        <v>149</v>
      </c>
      <c r="B53" s="105">
        <v>63321</v>
      </c>
      <c r="C53" s="106"/>
      <c r="D53" s="105">
        <v>63304</v>
      </c>
      <c r="F53" s="95"/>
      <c r="G53" s="95"/>
    </row>
    <row r="54" spans="1:7" ht="15">
      <c r="A54" s="107" t="s">
        <v>150</v>
      </c>
      <c r="B54" s="105">
        <v>48</v>
      </c>
      <c r="C54" s="106"/>
      <c r="D54" s="105">
        <v>37</v>
      </c>
      <c r="F54" s="95"/>
      <c r="G54" s="95"/>
    </row>
    <row r="55" spans="1:4" ht="15">
      <c r="A55" s="107" t="s">
        <v>151</v>
      </c>
      <c r="B55" s="105">
        <v>11434</v>
      </c>
      <c r="C55" s="106"/>
      <c r="D55" s="105">
        <v>8726</v>
      </c>
    </row>
    <row r="56" spans="1:4" ht="15">
      <c r="A56" s="107" t="s">
        <v>152</v>
      </c>
      <c r="B56" s="105">
        <v>561</v>
      </c>
      <c r="C56" s="106"/>
      <c r="D56" s="105">
        <v>621</v>
      </c>
    </row>
    <row r="57" spans="1:4" ht="9" customHeight="1">
      <c r="A57" s="107"/>
      <c r="B57" s="109"/>
      <c r="C57" s="106"/>
      <c r="D57" s="109"/>
    </row>
    <row r="58" spans="1:4" ht="16.5" customHeight="1">
      <c r="A58" s="112" t="s">
        <v>153</v>
      </c>
      <c r="B58" s="110">
        <f>SUM(B53:B57)</f>
        <v>75364</v>
      </c>
      <c r="C58" s="106"/>
      <c r="D58" s="110">
        <f>SUM(D53:D57)</f>
        <v>72688</v>
      </c>
    </row>
    <row r="59" spans="1:4" ht="15">
      <c r="A59" s="107"/>
      <c r="B59" s="105"/>
      <c r="C59" s="106"/>
      <c r="D59" s="105"/>
    </row>
    <row r="60" spans="1:4" ht="15.75">
      <c r="A60" s="30" t="s">
        <v>154</v>
      </c>
      <c r="B60" s="105"/>
      <c r="C60" s="106"/>
      <c r="D60" s="105"/>
    </row>
    <row r="61" spans="1:4" ht="9" customHeight="1">
      <c r="A61" s="98"/>
      <c r="B61" s="105"/>
      <c r="C61" s="106"/>
      <c r="D61" s="105"/>
    </row>
    <row r="62" spans="1:7" ht="15">
      <c r="A62" s="107" t="s">
        <v>149</v>
      </c>
      <c r="B62" s="105">
        <f>6718+3651</f>
        <v>10369</v>
      </c>
      <c r="C62" s="106"/>
      <c r="D62" s="105">
        <v>9175</v>
      </c>
      <c r="G62" s="95"/>
    </row>
    <row r="63" spans="1:4" ht="15">
      <c r="A63" s="108" t="s">
        <v>155</v>
      </c>
      <c r="B63" s="106">
        <v>40693</v>
      </c>
      <c r="C63" s="106"/>
      <c r="D63" s="106">
        <v>43981</v>
      </c>
    </row>
    <row r="64" spans="1:4" ht="15">
      <c r="A64" s="108" t="s">
        <v>334</v>
      </c>
      <c r="B64" s="106">
        <v>33806</v>
      </c>
      <c r="C64" s="106"/>
      <c r="D64" s="106">
        <v>53052</v>
      </c>
    </row>
    <row r="65" spans="1:4" ht="15">
      <c r="A65" s="107" t="s">
        <v>151</v>
      </c>
      <c r="B65" s="105">
        <v>10629</v>
      </c>
      <c r="C65" s="106"/>
      <c r="D65" s="105">
        <v>4528</v>
      </c>
    </row>
    <row r="66" spans="1:4" ht="15">
      <c r="A66" s="107" t="s">
        <v>156</v>
      </c>
      <c r="B66" s="105">
        <v>1716</v>
      </c>
      <c r="C66" s="106"/>
      <c r="D66" s="105">
        <v>2761</v>
      </c>
    </row>
    <row r="67" spans="1:4" ht="9" customHeight="1">
      <c r="A67" s="107"/>
      <c r="B67" s="109"/>
      <c r="C67" s="106"/>
      <c r="D67" s="109"/>
    </row>
    <row r="68" spans="1:4" ht="16.5" customHeight="1">
      <c r="A68" s="112" t="s">
        <v>157</v>
      </c>
      <c r="B68" s="110">
        <f>SUM(B62:B67)</f>
        <v>97213</v>
      </c>
      <c r="C68" s="106"/>
      <c r="D68" s="110">
        <f>SUM(D62:D67)</f>
        <v>113497</v>
      </c>
    </row>
    <row r="69" spans="1:4" ht="15">
      <c r="A69" s="107"/>
      <c r="B69" s="105"/>
      <c r="C69" s="106"/>
      <c r="D69" s="105"/>
    </row>
    <row r="70" spans="1:4" ht="15.75">
      <c r="A70" s="98" t="s">
        <v>335</v>
      </c>
      <c r="B70" s="105">
        <v>98325</v>
      </c>
      <c r="C70" s="106"/>
      <c r="D70" s="105">
        <v>98325</v>
      </c>
    </row>
    <row r="71" spans="1:4" ht="15">
      <c r="A71" s="107"/>
      <c r="B71" s="109"/>
      <c r="C71" s="106"/>
      <c r="D71" s="109"/>
    </row>
    <row r="72" spans="1:4" ht="17.25" customHeight="1" thickBot="1">
      <c r="A72" s="113" t="s">
        <v>158</v>
      </c>
      <c r="B72" s="55">
        <f>B70+B68+B58+B49</f>
        <v>482838</v>
      </c>
      <c r="C72" s="106"/>
      <c r="D72" s="55">
        <f>D70+D68+D58+D49</f>
        <v>494386</v>
      </c>
    </row>
    <row r="73" spans="2:4" ht="15.75" thickTop="1">
      <c r="B73" s="114"/>
      <c r="C73" s="115"/>
      <c r="D73" s="114"/>
    </row>
    <row r="74" spans="2:4" ht="13.5" customHeight="1">
      <c r="B74" s="241"/>
      <c r="C74" s="115"/>
      <c r="D74" s="241"/>
    </row>
    <row r="75" spans="1:6" ht="29.25" customHeight="1">
      <c r="A75" s="290" t="s">
        <v>0</v>
      </c>
      <c r="B75" s="290"/>
      <c r="C75" s="290"/>
      <c r="D75" s="290"/>
      <c r="E75" s="94"/>
      <c r="F75" s="94"/>
    </row>
    <row r="76" spans="1:6" ht="12" customHeight="1">
      <c r="A76" s="116"/>
      <c r="B76" s="116"/>
      <c r="C76" s="116"/>
      <c r="D76" s="116"/>
      <c r="E76" s="94"/>
      <c r="F76" s="94"/>
    </row>
    <row r="77" spans="1:4" ht="14.25" customHeight="1">
      <c r="A77" s="117"/>
      <c r="C77" s="118"/>
      <c r="D77" s="51"/>
    </row>
    <row r="78" spans="1:4" ht="15.75">
      <c r="A78" s="51"/>
      <c r="B78" s="119">
        <v>1</v>
      </c>
      <c r="D78" s="51"/>
    </row>
  </sheetData>
  <sheetProtection/>
  <mergeCells count="5">
    <mergeCell ref="A75:D75"/>
    <mergeCell ref="A6:B6"/>
    <mergeCell ref="A8:A9"/>
    <mergeCell ref="B8:B9"/>
    <mergeCell ref="D8:D9"/>
  </mergeCells>
  <printOptions/>
  <pageMargins left="0.75" right="0.75" top="1" bottom="1" header="0.5" footer="0.5"/>
  <pageSetup fitToHeight="1" fitToWidth="1" horizontalDpi="600" verticalDpi="600" orientation="portrait" scale="58" r:id="rId1"/>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75" zoomScaleNormal="75" workbookViewId="0" topLeftCell="A33">
      <selection activeCell="D45" sqref="D45"/>
    </sheetView>
  </sheetViews>
  <sheetFormatPr defaultColWidth="9.140625" defaultRowHeight="12.75"/>
  <cols>
    <col min="1" max="1" width="39.7109375" style="33" customWidth="1"/>
    <col min="2" max="2" width="17.421875" style="33" customWidth="1"/>
    <col min="3" max="3" width="22.7109375" style="67" customWidth="1"/>
    <col min="4" max="4" width="15.57421875" style="33" customWidth="1"/>
    <col min="5" max="5" width="21.8515625" style="67" customWidth="1"/>
    <col min="6" max="16384" width="9.140625" style="33" customWidth="1"/>
  </cols>
  <sheetData>
    <row r="1" spans="1:5" ht="15.75">
      <c r="A1" s="291" t="s">
        <v>82</v>
      </c>
      <c r="B1" s="291"/>
      <c r="C1" s="31"/>
      <c r="D1" s="32"/>
      <c r="E1" s="31"/>
    </row>
    <row r="2" spans="1:5" ht="15.75">
      <c r="A2" s="291" t="s">
        <v>83</v>
      </c>
      <c r="B2" s="291"/>
      <c r="C2" s="34"/>
      <c r="D2" s="30"/>
      <c r="E2" s="34"/>
    </row>
    <row r="3" spans="1:5" ht="15.75">
      <c r="A3" s="291"/>
      <c r="B3" s="291"/>
      <c r="C3" s="34"/>
      <c r="D3" s="30"/>
      <c r="E3" s="34"/>
    </row>
    <row r="4" spans="1:5" ht="15.75">
      <c r="A4" s="291" t="s">
        <v>84</v>
      </c>
      <c r="B4" s="291"/>
      <c r="C4" s="291"/>
      <c r="D4" s="291"/>
      <c r="E4" s="34"/>
    </row>
    <row r="5" spans="1:5" ht="15.75">
      <c r="A5" s="291" t="s">
        <v>290</v>
      </c>
      <c r="B5" s="291"/>
      <c r="C5" s="291"/>
      <c r="D5" s="291"/>
      <c r="E5" s="34"/>
    </row>
    <row r="6" spans="1:5" ht="15.75">
      <c r="A6" s="291" t="s">
        <v>85</v>
      </c>
      <c r="B6" s="291"/>
      <c r="C6" s="291"/>
      <c r="D6" s="30"/>
      <c r="E6" s="34"/>
    </row>
    <row r="7" spans="1:5" ht="15.75">
      <c r="A7" s="30"/>
      <c r="B7" s="291"/>
      <c r="C7" s="291"/>
      <c r="D7" s="291"/>
      <c r="E7" s="291"/>
    </row>
    <row r="8" spans="1:5" ht="15.75">
      <c r="A8" s="30"/>
      <c r="B8" s="294" t="s">
        <v>86</v>
      </c>
      <c r="C8" s="294"/>
      <c r="D8" s="294" t="s">
        <v>87</v>
      </c>
      <c r="E8" s="294"/>
    </row>
    <row r="9" spans="1:5" ht="63">
      <c r="A9" s="30"/>
      <c r="B9" s="36" t="s">
        <v>88</v>
      </c>
      <c r="C9" s="37" t="s">
        <v>89</v>
      </c>
      <c r="D9" s="36" t="s">
        <v>90</v>
      </c>
      <c r="E9" s="37" t="s">
        <v>91</v>
      </c>
    </row>
    <row r="10" spans="1:5" ht="15.75">
      <c r="A10" s="30"/>
      <c r="B10" s="35" t="s">
        <v>289</v>
      </c>
      <c r="C10" s="212" t="s">
        <v>291</v>
      </c>
      <c r="D10" s="35" t="str">
        <f>+B10</f>
        <v>30.09.2007</v>
      </c>
      <c r="E10" s="212" t="str">
        <f>+C10</f>
        <v>30.09.2006</v>
      </c>
    </row>
    <row r="11" spans="1:5" ht="15.75">
      <c r="A11" s="30"/>
      <c r="B11" s="35" t="s">
        <v>93</v>
      </c>
      <c r="C11" s="212" t="s">
        <v>93</v>
      </c>
      <c r="D11" s="35" t="s">
        <v>93</v>
      </c>
      <c r="E11" s="212" t="s">
        <v>93</v>
      </c>
    </row>
    <row r="12" spans="1:5" ht="15.75">
      <c r="A12" s="39"/>
      <c r="B12" s="40"/>
      <c r="C12" s="217"/>
      <c r="D12" s="40"/>
      <c r="E12" s="95"/>
    </row>
    <row r="13" spans="1:5" ht="15.75">
      <c r="A13" s="42" t="s">
        <v>94</v>
      </c>
      <c r="B13" s="43">
        <v>94105</v>
      </c>
      <c r="C13" s="43">
        <v>78317</v>
      </c>
      <c r="D13" s="43">
        <v>156275</v>
      </c>
      <c r="E13" s="43">
        <v>147901</v>
      </c>
    </row>
    <row r="14" spans="1:5" ht="15.75">
      <c r="A14" s="42"/>
      <c r="B14" s="45"/>
      <c r="C14" s="252"/>
      <c r="D14" s="45"/>
      <c r="E14" s="259"/>
    </row>
    <row r="15" spans="1:5" ht="15.75">
      <c r="A15" s="46" t="s">
        <v>95</v>
      </c>
      <c r="B15" s="47">
        <v>-71658</v>
      </c>
      <c r="C15" s="253">
        <v>-59031</v>
      </c>
      <c r="D15" s="47">
        <v>-121122</v>
      </c>
      <c r="E15" s="260">
        <v>-112400</v>
      </c>
    </row>
    <row r="16" spans="1:5" ht="15.75">
      <c r="A16" s="42"/>
      <c r="B16" s="48"/>
      <c r="C16" s="252"/>
      <c r="D16" s="48"/>
      <c r="E16" s="261"/>
    </row>
    <row r="17" spans="1:5" ht="15.75">
      <c r="A17" s="42" t="s">
        <v>96</v>
      </c>
      <c r="B17" s="44">
        <f>SUM(B13:B15)</f>
        <v>22447</v>
      </c>
      <c r="C17" s="44">
        <f>SUM(C13:C15)</f>
        <v>19286</v>
      </c>
      <c r="D17" s="44">
        <f>SUM(D13:D15)</f>
        <v>35153</v>
      </c>
      <c r="E17" s="44">
        <f>SUM(E13:E15)</f>
        <v>35501</v>
      </c>
    </row>
    <row r="18" spans="1:5" ht="15.75">
      <c r="A18" s="42"/>
      <c r="B18" s="45"/>
      <c r="C18" s="252"/>
      <c r="D18" s="45"/>
      <c r="E18" s="259"/>
    </row>
    <row r="19" spans="1:5" ht="15.75">
      <c r="A19" s="42" t="s">
        <v>97</v>
      </c>
      <c r="B19" s="43">
        <v>655</v>
      </c>
      <c r="C19" s="43">
        <v>721</v>
      </c>
      <c r="D19" s="43">
        <v>1626</v>
      </c>
      <c r="E19" s="43">
        <v>1227</v>
      </c>
    </row>
    <row r="20" spans="1:5" ht="15.75">
      <c r="A20" s="42"/>
      <c r="B20" s="45"/>
      <c r="C20" s="252"/>
      <c r="D20" s="45"/>
      <c r="E20" s="259"/>
    </row>
    <row r="21" spans="1:5" ht="15.75">
      <c r="A21" s="46" t="s">
        <v>98</v>
      </c>
      <c r="B21" s="45">
        <v>-15300</v>
      </c>
      <c r="C21" s="252">
        <v>-15619</v>
      </c>
      <c r="D21" s="45">
        <v>-29303</v>
      </c>
      <c r="E21" s="259">
        <v>-43645</v>
      </c>
    </row>
    <row r="22" spans="1:5" ht="15.75">
      <c r="A22" s="42"/>
      <c r="B22" s="45"/>
      <c r="C22" s="252"/>
      <c r="D22" s="45"/>
      <c r="E22" s="259"/>
    </row>
    <row r="23" spans="1:8" ht="15.75">
      <c r="A23" s="42" t="s">
        <v>99</v>
      </c>
      <c r="B23" s="44">
        <v>-1175</v>
      </c>
      <c r="C23" s="254">
        <v>-1476</v>
      </c>
      <c r="D23" s="44">
        <v>-2499</v>
      </c>
      <c r="E23" s="258">
        <v>-2893</v>
      </c>
      <c r="F23" s="49"/>
      <c r="H23" s="49"/>
    </row>
    <row r="24" spans="1:5" ht="15.75">
      <c r="A24" s="42"/>
      <c r="B24" s="50"/>
      <c r="C24" s="255"/>
      <c r="D24" s="50"/>
      <c r="E24" s="262"/>
    </row>
    <row r="25" spans="1:7" s="53" customFormat="1" ht="18" customHeight="1">
      <c r="A25" s="51" t="s">
        <v>302</v>
      </c>
      <c r="B25" s="52">
        <f>SUM(B17:B24)</f>
        <v>6627</v>
      </c>
      <c r="C25" s="52">
        <f>SUM(C17:C24)</f>
        <v>2912</v>
      </c>
      <c r="D25" s="52">
        <f>SUM(D17:D24)</f>
        <v>4977</v>
      </c>
      <c r="E25" s="52">
        <f>SUM(E17:E24)</f>
        <v>-9810</v>
      </c>
      <c r="G25" s="33"/>
    </row>
    <row r="26" spans="1:5" ht="15.75">
      <c r="A26" s="42"/>
      <c r="B26" s="45"/>
      <c r="C26" s="252"/>
      <c r="D26" s="45"/>
      <c r="E26" s="259"/>
    </row>
    <row r="27" spans="1:5" ht="15.75">
      <c r="A27" s="42" t="s">
        <v>100</v>
      </c>
      <c r="B27" s="45">
        <v>-1940</v>
      </c>
      <c r="C27" s="252">
        <v>-1159</v>
      </c>
      <c r="D27" s="45">
        <v>-2788</v>
      </c>
      <c r="E27" s="259">
        <v>-1773</v>
      </c>
    </row>
    <row r="28" spans="1:5" ht="16.5" thickBot="1">
      <c r="A28" s="42"/>
      <c r="B28" s="54"/>
      <c r="C28" s="256"/>
      <c r="D28" s="54"/>
      <c r="E28" s="263"/>
    </row>
    <row r="29" spans="1:5" ht="17.25" customHeight="1" thickBot="1">
      <c r="A29" s="51" t="s">
        <v>304</v>
      </c>
      <c r="B29" s="55">
        <f>SUM(B25:B27)</f>
        <v>4687</v>
      </c>
      <c r="C29" s="55">
        <f>SUM(C25:C27)</f>
        <v>1753</v>
      </c>
      <c r="D29" s="55">
        <f>SUM(D25:D27)</f>
        <v>2189</v>
      </c>
      <c r="E29" s="55">
        <f>SUM(E25:E27)</f>
        <v>-11583</v>
      </c>
    </row>
    <row r="30" spans="1:5" ht="16.5" thickTop="1">
      <c r="A30" s="42"/>
      <c r="B30" s="44"/>
      <c r="C30" s="254"/>
      <c r="D30" s="44"/>
      <c r="E30" s="264"/>
    </row>
    <row r="31" spans="1:5" ht="15.75">
      <c r="A31" s="42" t="s">
        <v>101</v>
      </c>
      <c r="B31" s="44"/>
      <c r="C31" s="254"/>
      <c r="D31" s="44"/>
      <c r="E31" s="258"/>
    </row>
    <row r="32" spans="1:5" ht="15.75">
      <c r="A32" s="42" t="s">
        <v>102</v>
      </c>
      <c r="B32" s="56">
        <v>3732</v>
      </c>
      <c r="C32" s="257">
        <v>1395</v>
      </c>
      <c r="D32" s="56">
        <v>1041</v>
      </c>
      <c r="E32" s="183">
        <v>-12104</v>
      </c>
    </row>
    <row r="33" spans="1:5" ht="15.75">
      <c r="A33" s="42" t="s">
        <v>103</v>
      </c>
      <c r="B33" s="47">
        <v>955</v>
      </c>
      <c r="C33" s="253">
        <v>358</v>
      </c>
      <c r="D33" s="47">
        <v>1148</v>
      </c>
      <c r="E33" s="260">
        <v>521</v>
      </c>
    </row>
    <row r="34" spans="1:7" s="53" customFormat="1" ht="17.25" customHeight="1" thickBot="1">
      <c r="A34" s="51" t="s">
        <v>304</v>
      </c>
      <c r="B34" s="58">
        <f>SUM(B32:B33)</f>
        <v>4687</v>
      </c>
      <c r="C34" s="58">
        <f>SUM(C32:C33)</f>
        <v>1753</v>
      </c>
      <c r="D34" s="58">
        <f>SUM(D32:D33)</f>
        <v>2189</v>
      </c>
      <c r="E34" s="58">
        <f>SUM(E32:E33)</f>
        <v>-11583</v>
      </c>
      <c r="G34" s="33"/>
    </row>
    <row r="35" spans="1:5" ht="16.5" thickTop="1">
      <c r="A35" s="42"/>
      <c r="B35" s="44"/>
      <c r="C35" s="254"/>
      <c r="D35" s="44"/>
      <c r="E35" s="258"/>
    </row>
    <row r="36" spans="1:5" ht="15.75">
      <c r="A36" s="42" t="s">
        <v>299</v>
      </c>
      <c r="B36" s="44"/>
      <c r="C36" s="254"/>
      <c r="D36" s="44"/>
      <c r="E36" s="258"/>
    </row>
    <row r="37" spans="1:5" ht="15.75">
      <c r="A37" s="42" t="s">
        <v>104</v>
      </c>
      <c r="B37" s="59">
        <f>+BursaNotes!F136</f>
        <v>2.0307883180697717</v>
      </c>
      <c r="C37" s="265">
        <v>0.8249458906458824</v>
      </c>
      <c r="D37" s="59">
        <f>+BursaNotes!H136</f>
        <v>0.5664658732879507</v>
      </c>
      <c r="E37" s="265">
        <v>-7.157810079123843</v>
      </c>
    </row>
    <row r="38" spans="1:5" ht="15.75">
      <c r="A38" s="42" t="s">
        <v>105</v>
      </c>
      <c r="B38" s="59">
        <f>+BursaNotes!F146</f>
        <v>2.0075201316829925</v>
      </c>
      <c r="C38" s="266">
        <v>0.7503994061355238</v>
      </c>
      <c r="D38" s="59">
        <f>+BursaNotes!H146</f>
        <v>0.5599754708151112</v>
      </c>
      <c r="E38" s="59">
        <f>+BursaNotes!I146</f>
        <v>0</v>
      </c>
    </row>
    <row r="39" spans="1:5" ht="3.75" customHeight="1" thickBot="1">
      <c r="A39" s="42"/>
      <c r="B39" s="60"/>
      <c r="C39" s="202"/>
      <c r="D39" s="61"/>
      <c r="E39" s="222"/>
    </row>
    <row r="40" spans="1:5" ht="16.5" thickTop="1">
      <c r="A40" s="42"/>
      <c r="B40" s="62"/>
      <c r="C40" s="63"/>
      <c r="D40" s="62"/>
      <c r="E40" s="63"/>
    </row>
    <row r="41" spans="1:5" ht="15.75">
      <c r="A41" s="42"/>
      <c r="B41" s="64"/>
      <c r="C41" s="65"/>
      <c r="D41" s="64"/>
      <c r="E41" s="65"/>
    </row>
    <row r="42" spans="1:5" ht="35.25" customHeight="1">
      <c r="A42" s="295" t="s">
        <v>3</v>
      </c>
      <c r="B42" s="295"/>
      <c r="C42" s="295"/>
      <c r="D42" s="295"/>
      <c r="E42" s="295"/>
    </row>
    <row r="43" spans="1:5" ht="15.75">
      <c r="A43" s="66"/>
      <c r="B43" s="66"/>
      <c r="C43" s="66"/>
      <c r="D43" s="66"/>
      <c r="E43" s="66"/>
    </row>
    <row r="44" spans="1:5" ht="12" customHeight="1">
      <c r="A44" s="39"/>
      <c r="B44" s="39"/>
      <c r="C44" s="40"/>
      <c r="D44" s="39"/>
      <c r="E44" s="40"/>
    </row>
    <row r="45" spans="1:5" ht="12" customHeight="1">
      <c r="A45" s="39"/>
      <c r="B45" s="39"/>
      <c r="C45" s="40"/>
      <c r="D45" s="39"/>
      <c r="E45" s="40"/>
    </row>
    <row r="54" ht="3.75" customHeight="1"/>
    <row r="67" ht="15.75">
      <c r="C67" s="68">
        <v>2</v>
      </c>
    </row>
  </sheetData>
  <mergeCells count="11">
    <mergeCell ref="B8:C8"/>
    <mergeCell ref="D8:E8"/>
    <mergeCell ref="A42:E42"/>
    <mergeCell ref="A5:D5"/>
    <mergeCell ref="A6:C6"/>
    <mergeCell ref="B7:C7"/>
    <mergeCell ref="D7:E7"/>
    <mergeCell ref="A1:B1"/>
    <mergeCell ref="A2:B2"/>
    <mergeCell ref="A3:B3"/>
    <mergeCell ref="A4:D4"/>
  </mergeCells>
  <printOptions/>
  <pageMargins left="0.75" right="0.75" top="1" bottom="1" header="0.5" footer="0.5"/>
  <pageSetup fitToHeight="1" fitToWidth="1" horizontalDpi="600" verticalDpi="600" orientation="portrait" scale="61" r:id="rId1"/>
</worksheet>
</file>

<file path=xl/worksheets/sheet3.xml><?xml version="1.0" encoding="utf-8"?>
<worksheet xmlns="http://schemas.openxmlformats.org/spreadsheetml/2006/main" xmlns:r="http://schemas.openxmlformats.org/officeDocument/2006/relationships">
  <dimension ref="A1:J75"/>
  <sheetViews>
    <sheetView view="pageBreakPreview" zoomScale="60" zoomScaleNormal="75" workbookViewId="0" topLeftCell="A46">
      <selection activeCell="I64" sqref="I64"/>
    </sheetView>
  </sheetViews>
  <sheetFormatPr defaultColWidth="9.140625" defaultRowHeight="12.75"/>
  <cols>
    <col min="1" max="1" width="63.28125" style="70" customWidth="1"/>
    <col min="2" max="2" width="12.7109375" style="70" customWidth="1"/>
    <col min="3" max="3" width="23.57421875" style="70" customWidth="1"/>
    <col min="4" max="4" width="12.7109375" style="70" customWidth="1"/>
    <col min="5" max="5" width="15.00390625" style="70" customWidth="1"/>
    <col min="6" max="6" width="18.7109375" style="70" customWidth="1"/>
    <col min="7" max="7" width="19.7109375" style="70" customWidth="1"/>
    <col min="8" max="8" width="15.7109375" style="70" customWidth="1"/>
    <col min="9" max="9" width="14.28125" style="70" bestFit="1" customWidth="1"/>
    <col min="10" max="16384" width="9.140625" style="70" customWidth="1"/>
  </cols>
  <sheetData>
    <row r="1" spans="1:9" ht="15.75">
      <c r="A1" s="32" t="s">
        <v>82</v>
      </c>
      <c r="B1" s="32"/>
      <c r="C1" s="32"/>
      <c r="D1" s="32"/>
      <c r="E1" s="30"/>
      <c r="F1" s="32"/>
      <c r="G1" s="30"/>
      <c r="H1" s="30"/>
      <c r="I1" s="69"/>
    </row>
    <row r="2" spans="1:9" ht="15.75">
      <c r="A2" s="32" t="s">
        <v>83</v>
      </c>
      <c r="B2" s="32"/>
      <c r="C2" s="32"/>
      <c r="D2" s="30"/>
      <c r="E2" s="30"/>
      <c r="F2" s="30"/>
      <c r="G2" s="30"/>
      <c r="H2" s="30"/>
      <c r="I2" s="69"/>
    </row>
    <row r="3" spans="1:9" ht="15.75">
      <c r="A3" s="32"/>
      <c r="B3" s="32"/>
      <c r="C3" s="32"/>
      <c r="D3" s="30"/>
      <c r="E3" s="30"/>
      <c r="F3" s="30"/>
      <c r="G3" s="30"/>
      <c r="H3" s="30"/>
      <c r="I3" s="69"/>
    </row>
    <row r="4" spans="1:9" ht="15.75">
      <c r="A4" s="32" t="s">
        <v>106</v>
      </c>
      <c r="B4" s="32"/>
      <c r="C4" s="32"/>
      <c r="D4" s="32"/>
      <c r="E4" s="30"/>
      <c r="F4" s="30"/>
      <c r="G4" s="30"/>
      <c r="H4" s="30"/>
      <c r="I4" s="69"/>
    </row>
    <row r="5" spans="1:9" ht="15.75">
      <c r="A5" s="32" t="str">
        <f>+'IS'!A5</f>
        <v>FOR THE FINANCIAL PERIOD ENDED 30 SEPTEMBER 2007</v>
      </c>
      <c r="B5" s="32"/>
      <c r="C5" s="32"/>
      <c r="D5" s="32"/>
      <c r="E5" s="30"/>
      <c r="F5" s="30"/>
      <c r="G5" s="30"/>
      <c r="H5" s="30"/>
      <c r="I5" s="69"/>
    </row>
    <row r="6" spans="1:9" ht="15.75">
      <c r="A6" s="32" t="s">
        <v>85</v>
      </c>
      <c r="B6" s="32"/>
      <c r="C6" s="32"/>
      <c r="D6" s="32"/>
      <c r="E6" s="30"/>
      <c r="F6" s="30"/>
      <c r="G6" s="30"/>
      <c r="H6" s="30"/>
      <c r="I6" s="69"/>
    </row>
    <row r="7" spans="1:9" ht="15.75">
      <c r="A7" s="30"/>
      <c r="B7" s="30"/>
      <c r="C7" s="296" t="s">
        <v>107</v>
      </c>
      <c r="D7" s="294"/>
      <c r="E7" s="294"/>
      <c r="F7" s="35" t="s">
        <v>108</v>
      </c>
      <c r="G7" s="35"/>
      <c r="H7" s="35"/>
      <c r="I7" s="69"/>
    </row>
    <row r="8" spans="1:9" ht="80.25" customHeight="1">
      <c r="A8" s="71"/>
      <c r="B8" s="72" t="s">
        <v>109</v>
      </c>
      <c r="C8" s="72" t="s">
        <v>110</v>
      </c>
      <c r="D8" s="72" t="s">
        <v>111</v>
      </c>
      <c r="E8" s="73" t="s">
        <v>112</v>
      </c>
      <c r="F8" s="72" t="s">
        <v>313</v>
      </c>
      <c r="G8" s="72" t="s">
        <v>113</v>
      </c>
      <c r="H8" s="73" t="s">
        <v>2</v>
      </c>
      <c r="I8" s="72" t="s">
        <v>114</v>
      </c>
    </row>
    <row r="9" spans="1:9" ht="15.75">
      <c r="A9" s="30"/>
      <c r="B9" s="74" t="s">
        <v>93</v>
      </c>
      <c r="C9" s="74" t="s">
        <v>93</v>
      </c>
      <c r="D9" s="75" t="s">
        <v>115</v>
      </c>
      <c r="E9" s="74" t="s">
        <v>93</v>
      </c>
      <c r="F9" s="74" t="s">
        <v>93</v>
      </c>
      <c r="G9" s="76" t="s">
        <v>93</v>
      </c>
      <c r="H9" s="76" t="s">
        <v>93</v>
      </c>
      <c r="I9" s="76" t="s">
        <v>93</v>
      </c>
    </row>
    <row r="10" spans="1:9" ht="15.75">
      <c r="A10" s="77" t="s">
        <v>308</v>
      </c>
      <c r="B10" s="78"/>
      <c r="C10" s="78"/>
      <c r="D10" s="79"/>
      <c r="E10" s="79"/>
      <c r="F10" s="78"/>
      <c r="G10" s="80"/>
      <c r="H10" s="80"/>
      <c r="I10" s="80"/>
    </row>
    <row r="11" spans="1:9" s="83" customFormat="1" ht="15">
      <c r="A11" s="40"/>
      <c r="B11" s="60"/>
      <c r="C11" s="60"/>
      <c r="D11" s="81"/>
      <c r="E11" s="81"/>
      <c r="F11" s="60"/>
      <c r="G11" s="82"/>
      <c r="H11" s="82"/>
      <c r="I11" s="82"/>
    </row>
    <row r="12" spans="1:9" s="83" customFormat="1" ht="15">
      <c r="A12" s="40" t="s">
        <v>45</v>
      </c>
      <c r="B12" s="60">
        <v>183769</v>
      </c>
      <c r="C12" s="60">
        <v>2132</v>
      </c>
      <c r="D12" s="81">
        <v>9744</v>
      </c>
      <c r="E12" s="81">
        <v>193</v>
      </c>
      <c r="F12" s="60">
        <v>4760</v>
      </c>
      <c r="G12" s="82">
        <f>SUM(B12:F12)</f>
        <v>200598</v>
      </c>
      <c r="H12" s="82">
        <v>9278</v>
      </c>
      <c r="I12" s="82">
        <f>G12+H12</f>
        <v>209876</v>
      </c>
    </row>
    <row r="13" spans="1:9" s="83" customFormat="1" ht="12" customHeight="1">
      <c r="A13" s="40"/>
      <c r="B13" s="60"/>
      <c r="C13" s="60"/>
      <c r="D13" s="81"/>
      <c r="E13" s="81"/>
      <c r="F13" s="60"/>
      <c r="G13" s="82"/>
      <c r="H13" s="82"/>
      <c r="I13" s="82"/>
    </row>
    <row r="14" spans="1:9" s="83" customFormat="1" ht="15">
      <c r="A14" s="40" t="s">
        <v>117</v>
      </c>
      <c r="B14" s="82"/>
      <c r="C14" s="82"/>
      <c r="D14" s="84"/>
      <c r="E14" s="84"/>
      <c r="F14" s="82"/>
      <c r="G14" s="82"/>
      <c r="H14" s="82"/>
      <c r="I14" s="82"/>
    </row>
    <row r="15" spans="1:9" s="83" customFormat="1" ht="15">
      <c r="A15" s="40" t="s">
        <v>118</v>
      </c>
      <c r="B15" s="219"/>
      <c r="C15" s="219"/>
      <c r="D15" s="84"/>
      <c r="E15" s="84"/>
      <c r="F15" s="82"/>
      <c r="G15" s="82"/>
      <c r="H15" s="82"/>
      <c r="I15" s="82"/>
    </row>
    <row r="16" spans="1:9" s="83" customFormat="1" ht="15">
      <c r="A16" s="40" t="s">
        <v>5</v>
      </c>
      <c r="B16" s="82">
        <v>0</v>
      </c>
      <c r="C16" s="82">
        <v>0</v>
      </c>
      <c r="D16" s="82">
        <v>0</v>
      </c>
      <c r="E16" s="84">
        <v>-129</v>
      </c>
      <c r="F16" s="82">
        <v>0</v>
      </c>
      <c r="G16" s="82">
        <f>SUM(B16:F16)</f>
        <v>-129</v>
      </c>
      <c r="H16" s="82">
        <v>0</v>
      </c>
      <c r="I16" s="82">
        <f>G16+H16</f>
        <v>-129</v>
      </c>
    </row>
    <row r="17" spans="1:9" s="83" customFormat="1" ht="15">
      <c r="A17" s="40"/>
      <c r="B17" s="82"/>
      <c r="C17" s="82"/>
      <c r="D17" s="84"/>
      <c r="E17" s="84"/>
      <c r="F17" s="82"/>
      <c r="G17" s="82"/>
      <c r="H17" s="82"/>
      <c r="I17" s="82"/>
    </row>
    <row r="18" spans="1:9" s="83" customFormat="1" ht="17.25" customHeight="1">
      <c r="A18" s="40" t="s">
        <v>312</v>
      </c>
      <c r="B18" s="82">
        <v>2</v>
      </c>
      <c r="C18" s="82">
        <v>-2</v>
      </c>
      <c r="D18" s="82">
        <v>0</v>
      </c>
      <c r="E18" s="82">
        <v>0</v>
      </c>
      <c r="F18" s="82">
        <v>0</v>
      </c>
      <c r="G18" s="82">
        <f>SUM(B18:F18)</f>
        <v>0</v>
      </c>
      <c r="H18" s="82">
        <v>0</v>
      </c>
      <c r="I18" s="82">
        <f>G18+H18</f>
        <v>0</v>
      </c>
    </row>
    <row r="19" spans="1:9" s="83" customFormat="1" ht="12" customHeight="1">
      <c r="A19" s="40"/>
      <c r="B19" s="82"/>
      <c r="C19" s="82"/>
      <c r="D19" s="84"/>
      <c r="E19" s="84"/>
      <c r="F19" s="82"/>
      <c r="G19" s="82"/>
      <c r="H19" s="82"/>
      <c r="I19" s="82"/>
    </row>
    <row r="20" spans="1:9" s="83" customFormat="1" ht="15">
      <c r="A20" s="40" t="s">
        <v>311</v>
      </c>
      <c r="B20" s="82">
        <v>0</v>
      </c>
      <c r="C20" s="82">
        <v>0</v>
      </c>
      <c r="D20" s="82">
        <v>0</v>
      </c>
      <c r="E20" s="82">
        <v>0</v>
      </c>
      <c r="F20" s="82">
        <v>1041</v>
      </c>
      <c r="G20" s="82">
        <f>SUM(B20:F20)</f>
        <v>1041</v>
      </c>
      <c r="H20" s="82">
        <v>1148</v>
      </c>
      <c r="I20" s="82">
        <f>G20+H20</f>
        <v>2189</v>
      </c>
    </row>
    <row r="21" spans="1:9" s="83" customFormat="1" ht="15">
      <c r="A21" s="40"/>
      <c r="B21" s="84"/>
      <c r="C21" s="84"/>
      <c r="D21" s="220"/>
      <c r="E21" s="84"/>
      <c r="F21" s="82"/>
      <c r="G21" s="82"/>
      <c r="H21" s="82"/>
      <c r="I21" s="82"/>
    </row>
    <row r="22" spans="1:9" s="83" customFormat="1" ht="12.75" customHeight="1">
      <c r="A22" s="40"/>
      <c r="B22" s="86"/>
      <c r="C22" s="86"/>
      <c r="D22" s="87"/>
      <c r="E22" s="87"/>
      <c r="F22" s="86"/>
      <c r="G22" s="86"/>
      <c r="H22" s="86"/>
      <c r="I22" s="86"/>
    </row>
    <row r="23" spans="1:10" s="83" customFormat="1" ht="15.75" thickBot="1">
      <c r="A23" s="40" t="s">
        <v>301</v>
      </c>
      <c r="B23" s="88">
        <f>SUM(B12:B21)</f>
        <v>183771</v>
      </c>
      <c r="C23" s="88">
        <f aca="true" t="shared" si="0" ref="C23:I23">SUM(C12:C21)</f>
        <v>2130</v>
      </c>
      <c r="D23" s="88">
        <f t="shared" si="0"/>
        <v>9744</v>
      </c>
      <c r="E23" s="88">
        <f t="shared" si="0"/>
        <v>64</v>
      </c>
      <c r="F23" s="88">
        <f t="shared" si="0"/>
        <v>5801</v>
      </c>
      <c r="G23" s="88">
        <f t="shared" si="0"/>
        <v>201510</v>
      </c>
      <c r="H23" s="88">
        <f t="shared" si="0"/>
        <v>10426</v>
      </c>
      <c r="I23" s="88">
        <f t="shared" si="0"/>
        <v>211936</v>
      </c>
      <c r="J23" s="89"/>
    </row>
    <row r="24" spans="1:9" s="83" customFormat="1" ht="16.5" thickTop="1">
      <c r="A24" s="34"/>
      <c r="B24" s="90"/>
      <c r="C24" s="90"/>
      <c r="D24" s="81"/>
      <c r="E24" s="81"/>
      <c r="F24" s="60"/>
      <c r="G24" s="90"/>
      <c r="H24" s="90"/>
      <c r="I24" s="90"/>
    </row>
    <row r="25" spans="1:9" s="83" customFormat="1" ht="15.75">
      <c r="A25" s="34"/>
      <c r="B25" s="82"/>
      <c r="C25" s="82"/>
      <c r="D25" s="81"/>
      <c r="E25" s="81"/>
      <c r="F25" s="60"/>
      <c r="G25" s="82"/>
      <c r="H25" s="82"/>
      <c r="I25" s="82"/>
    </row>
    <row r="26" spans="1:9" s="83" customFormat="1" ht="15.75">
      <c r="A26" s="34"/>
      <c r="B26" s="82"/>
      <c r="C26" s="82"/>
      <c r="D26" s="81"/>
      <c r="E26" s="81"/>
      <c r="F26" s="60"/>
      <c r="G26" s="82"/>
      <c r="H26" s="82"/>
      <c r="I26" s="82"/>
    </row>
    <row r="27" spans="1:9" s="83" customFormat="1" ht="15.75">
      <c r="A27" s="34"/>
      <c r="B27" s="82"/>
      <c r="C27" s="82"/>
      <c r="D27" s="81"/>
      <c r="E27" s="81"/>
      <c r="F27" s="60"/>
      <c r="G27" s="82"/>
      <c r="H27" s="82"/>
      <c r="I27" s="82"/>
    </row>
    <row r="28" spans="1:9" s="83" customFormat="1" ht="15.75">
      <c r="A28" s="34"/>
      <c r="B28" s="82"/>
      <c r="C28" s="82"/>
      <c r="D28" s="81"/>
      <c r="E28" s="81"/>
      <c r="F28" s="60"/>
      <c r="G28" s="82"/>
      <c r="H28" s="82"/>
      <c r="I28" s="82"/>
    </row>
    <row r="29" spans="1:9" s="83" customFormat="1" ht="15.75">
      <c r="A29" s="34"/>
      <c r="B29" s="82"/>
      <c r="C29" s="82"/>
      <c r="D29" s="81"/>
      <c r="E29" s="81"/>
      <c r="F29" s="60"/>
      <c r="G29" s="82"/>
      <c r="H29" s="82"/>
      <c r="I29" s="82"/>
    </row>
    <row r="30" spans="1:9" s="83" customFormat="1" ht="15.75">
      <c r="A30" s="34"/>
      <c r="B30" s="82"/>
      <c r="C30" s="82"/>
      <c r="D30" s="81"/>
      <c r="E30" s="81"/>
      <c r="F30" s="60"/>
      <c r="G30" s="82"/>
      <c r="H30" s="82"/>
      <c r="I30" s="82"/>
    </row>
    <row r="31" spans="1:9" s="83" customFormat="1" ht="15.75">
      <c r="A31" s="34"/>
      <c r="B31" s="82"/>
      <c r="C31" s="82"/>
      <c r="D31" s="81"/>
      <c r="E31" s="81"/>
      <c r="F31" s="60"/>
      <c r="G31" s="82"/>
      <c r="H31" s="82"/>
      <c r="I31" s="82"/>
    </row>
    <row r="32" spans="1:9" s="83" customFormat="1" ht="15.75">
      <c r="A32" s="34"/>
      <c r="B32" s="82"/>
      <c r="C32" s="82"/>
      <c r="D32" s="81"/>
      <c r="E32" s="81"/>
      <c r="F32" s="60"/>
      <c r="G32" s="82"/>
      <c r="H32" s="82"/>
      <c r="I32" s="82"/>
    </row>
    <row r="33" spans="1:9" s="83" customFormat="1" ht="15.75">
      <c r="A33" s="34"/>
      <c r="B33" s="82"/>
      <c r="C33" s="82"/>
      <c r="D33" s="81"/>
      <c r="E33" s="81"/>
      <c r="F33" s="60"/>
      <c r="G33" s="82"/>
      <c r="H33" s="82"/>
      <c r="I33" s="82"/>
    </row>
    <row r="34" ht="28.5" customHeight="1">
      <c r="C34" s="30">
        <v>3</v>
      </c>
    </row>
    <row r="35" ht="6" customHeight="1"/>
    <row r="36" spans="1:9" ht="15.75">
      <c r="A36" s="32" t="s">
        <v>82</v>
      </c>
      <c r="B36" s="32"/>
      <c r="C36" s="32"/>
      <c r="D36" s="32"/>
      <c r="E36" s="30"/>
      <c r="F36" s="32"/>
      <c r="G36" s="30"/>
      <c r="H36" s="30"/>
      <c r="I36" s="69"/>
    </row>
    <row r="37" spans="1:9" ht="15.75">
      <c r="A37" s="32" t="s">
        <v>83</v>
      </c>
      <c r="B37" s="32"/>
      <c r="C37" s="32"/>
      <c r="D37" s="30"/>
      <c r="E37" s="30"/>
      <c r="F37" s="30"/>
      <c r="G37" s="30"/>
      <c r="H37" s="30"/>
      <c r="I37" s="69"/>
    </row>
    <row r="38" spans="1:9" ht="15.75">
      <c r="A38" s="32"/>
      <c r="B38" s="32"/>
      <c r="C38" s="32"/>
      <c r="D38" s="30"/>
      <c r="E38" s="30"/>
      <c r="F38" s="30"/>
      <c r="G38" s="30"/>
      <c r="H38" s="30"/>
      <c r="I38" s="69"/>
    </row>
    <row r="39" spans="1:9" ht="15.75">
      <c r="A39" s="32" t="s">
        <v>120</v>
      </c>
      <c r="B39" s="32"/>
      <c r="C39" s="32"/>
      <c r="D39" s="32"/>
      <c r="E39" s="30"/>
      <c r="F39" s="30"/>
      <c r="G39" s="30"/>
      <c r="H39" s="30"/>
      <c r="I39" s="69"/>
    </row>
    <row r="40" spans="1:9" ht="15.75">
      <c r="A40" s="32" t="s">
        <v>300</v>
      </c>
      <c r="B40" s="32"/>
      <c r="C40" s="32"/>
      <c r="D40" s="32"/>
      <c r="E40" s="30"/>
      <c r="F40" s="30"/>
      <c r="G40" s="30"/>
      <c r="H40" s="30"/>
      <c r="I40" s="69"/>
    </row>
    <row r="41" spans="1:9" ht="15.75">
      <c r="A41" s="32"/>
      <c r="B41" s="32"/>
      <c r="C41" s="32"/>
      <c r="D41" s="32"/>
      <c r="E41" s="30"/>
      <c r="F41" s="30"/>
      <c r="G41" s="30"/>
      <c r="H41" s="30"/>
      <c r="I41" s="69"/>
    </row>
    <row r="42" spans="1:9" ht="15.75">
      <c r="A42" s="30"/>
      <c r="B42" s="30"/>
      <c r="C42" s="296" t="s">
        <v>107</v>
      </c>
      <c r="D42" s="294"/>
      <c r="E42" s="294"/>
      <c r="F42" s="35" t="s">
        <v>108</v>
      </c>
      <c r="G42" s="35"/>
      <c r="H42" s="35"/>
      <c r="I42" s="69"/>
    </row>
    <row r="43" spans="1:9" ht="63.75" customHeight="1">
      <c r="A43" s="71"/>
      <c r="B43" s="72" t="s">
        <v>109</v>
      </c>
      <c r="C43" s="72" t="s">
        <v>121</v>
      </c>
      <c r="D43" s="72" t="s">
        <v>111</v>
      </c>
      <c r="E43" s="73" t="s">
        <v>112</v>
      </c>
      <c r="F43" s="72" t="s">
        <v>313</v>
      </c>
      <c r="G43" s="72" t="s">
        <v>113</v>
      </c>
      <c r="H43" s="72" t="s">
        <v>2</v>
      </c>
      <c r="I43" s="72" t="s">
        <v>114</v>
      </c>
    </row>
    <row r="44" spans="1:9" ht="15.75">
      <c r="A44" s="30"/>
      <c r="B44" s="74" t="s">
        <v>93</v>
      </c>
      <c r="C44" s="74" t="s">
        <v>93</v>
      </c>
      <c r="D44" s="75" t="s">
        <v>115</v>
      </c>
      <c r="E44" s="74" t="s">
        <v>93</v>
      </c>
      <c r="F44" s="74" t="s">
        <v>93</v>
      </c>
      <c r="G44" s="76" t="s">
        <v>93</v>
      </c>
      <c r="H44" s="76" t="s">
        <v>93</v>
      </c>
      <c r="I44" s="76" t="s">
        <v>93</v>
      </c>
    </row>
    <row r="45" spans="1:9" ht="15.75">
      <c r="A45" s="77" t="s">
        <v>292</v>
      </c>
      <c r="B45" s="78"/>
      <c r="C45" s="78"/>
      <c r="D45" s="79"/>
      <c r="E45" s="79"/>
      <c r="F45" s="78"/>
      <c r="G45" s="80"/>
      <c r="H45" s="80"/>
      <c r="I45" s="80"/>
    </row>
    <row r="46" spans="1:9" ht="15">
      <c r="A46" s="39"/>
      <c r="B46" s="78"/>
      <c r="C46" s="78"/>
      <c r="D46" s="79"/>
      <c r="E46" s="79"/>
      <c r="F46" s="78"/>
      <c r="G46" s="80"/>
      <c r="H46" s="80"/>
      <c r="I46" s="80"/>
    </row>
    <row r="47" spans="1:9" ht="15">
      <c r="A47" s="39" t="s">
        <v>116</v>
      </c>
      <c r="B47" s="78">
        <v>169102</v>
      </c>
      <c r="C47" s="78">
        <v>16799</v>
      </c>
      <c r="D47" s="79">
        <v>10156</v>
      </c>
      <c r="E47" s="79">
        <v>73</v>
      </c>
      <c r="F47" s="78">
        <v>16082</v>
      </c>
      <c r="G47" s="80">
        <v>212212</v>
      </c>
      <c r="H47" s="80">
        <v>11905</v>
      </c>
      <c r="I47" s="80">
        <v>224117</v>
      </c>
    </row>
    <row r="48" spans="1:9" ht="12" customHeight="1">
      <c r="A48" s="39"/>
      <c r="B48" s="78"/>
      <c r="C48" s="78"/>
      <c r="D48" s="79"/>
      <c r="E48" s="79"/>
      <c r="F48" s="78"/>
      <c r="G48" s="80"/>
      <c r="H48" s="80"/>
      <c r="I48" s="80"/>
    </row>
    <row r="49" spans="1:9" ht="15">
      <c r="A49" s="39" t="s">
        <v>117</v>
      </c>
      <c r="B49" s="78"/>
      <c r="C49" s="78"/>
      <c r="D49" s="79"/>
      <c r="E49" s="79"/>
      <c r="F49" s="78"/>
      <c r="G49" s="80"/>
      <c r="H49" s="80"/>
      <c r="I49" s="80"/>
    </row>
    <row r="50" spans="1:9" ht="15">
      <c r="A50" s="39" t="s">
        <v>118</v>
      </c>
      <c r="B50" s="242"/>
      <c r="C50" s="242"/>
      <c r="D50" s="79"/>
      <c r="E50" s="79"/>
      <c r="F50" s="78"/>
      <c r="G50" s="80"/>
      <c r="H50" s="80"/>
      <c r="I50" s="80"/>
    </row>
    <row r="51" spans="1:9" ht="15">
      <c r="A51" s="39" t="s">
        <v>5</v>
      </c>
      <c r="B51" s="242">
        <v>0</v>
      </c>
      <c r="C51" s="242">
        <v>0</v>
      </c>
      <c r="D51" s="79">
        <v>0</v>
      </c>
      <c r="E51" s="81">
        <v>54</v>
      </c>
      <c r="F51" s="78">
        <v>0</v>
      </c>
      <c r="G51" s="80">
        <v>54</v>
      </c>
      <c r="H51" s="80">
        <v>0</v>
      </c>
      <c r="I51" s="80">
        <v>54</v>
      </c>
    </row>
    <row r="52" spans="1:9" ht="12" customHeight="1">
      <c r="A52" s="39"/>
      <c r="B52" s="78"/>
      <c r="C52" s="78"/>
      <c r="D52" s="79"/>
      <c r="E52" s="79"/>
      <c r="F52" s="78"/>
      <c r="G52" s="80"/>
      <c r="H52" s="80"/>
      <c r="I52" s="80"/>
    </row>
    <row r="53" spans="1:7" ht="15">
      <c r="A53" s="39" t="s">
        <v>46</v>
      </c>
      <c r="B53" s="242"/>
      <c r="C53" s="242"/>
      <c r="D53" s="79"/>
      <c r="E53" s="79"/>
      <c r="F53" s="78"/>
      <c r="G53" s="80"/>
    </row>
    <row r="54" spans="1:9" ht="15">
      <c r="A54" s="39" t="s">
        <v>293</v>
      </c>
      <c r="B54" s="242"/>
      <c r="C54" s="242"/>
      <c r="D54" s="79"/>
      <c r="E54" s="79"/>
      <c r="F54" s="78"/>
      <c r="G54" s="80"/>
      <c r="H54" s="80"/>
      <c r="I54" s="80"/>
    </row>
    <row r="55" spans="1:9" ht="15">
      <c r="A55" s="39" t="s">
        <v>294</v>
      </c>
      <c r="B55" s="242">
        <v>0</v>
      </c>
      <c r="C55" s="242">
        <v>0</v>
      </c>
      <c r="D55" s="79">
        <v>0</v>
      </c>
      <c r="E55" s="79">
        <v>0</v>
      </c>
      <c r="F55" s="78">
        <v>0</v>
      </c>
      <c r="G55" s="80">
        <v>0</v>
      </c>
      <c r="H55" s="80">
        <v>-5078</v>
      </c>
      <c r="I55" s="80">
        <v>-5078</v>
      </c>
    </row>
    <row r="56" spans="1:9" ht="12" customHeight="1">
      <c r="A56" s="39"/>
      <c r="B56" s="78"/>
      <c r="C56" s="78"/>
      <c r="D56" s="79"/>
      <c r="E56" s="79"/>
      <c r="F56" s="78"/>
      <c r="G56" s="80"/>
      <c r="H56" s="80"/>
      <c r="I56" s="80"/>
    </row>
    <row r="57" spans="1:6" ht="15">
      <c r="A57" s="39" t="s">
        <v>119</v>
      </c>
      <c r="B57" s="242"/>
      <c r="C57" s="242"/>
      <c r="E57" s="79"/>
      <c r="F57" s="78"/>
    </row>
    <row r="58" spans="1:9" ht="15">
      <c r="A58" s="39" t="s">
        <v>295</v>
      </c>
      <c r="B58" s="242">
        <v>0</v>
      </c>
      <c r="C58" s="242">
        <v>0</v>
      </c>
      <c r="D58" s="243">
        <v>-412</v>
      </c>
      <c r="E58" s="79">
        <v>0</v>
      </c>
      <c r="F58" s="78">
        <v>0</v>
      </c>
      <c r="G58" s="80">
        <v>-412</v>
      </c>
      <c r="H58" s="80">
        <v>0</v>
      </c>
      <c r="I58" s="80">
        <v>-412</v>
      </c>
    </row>
    <row r="59" spans="1:9" ht="15">
      <c r="A59" s="39" t="s">
        <v>296</v>
      </c>
      <c r="B59" s="242"/>
      <c r="C59" s="242"/>
      <c r="D59" s="243"/>
      <c r="E59" s="79"/>
      <c r="F59" s="78"/>
      <c r="G59" s="80"/>
      <c r="H59" s="80"/>
      <c r="I59" s="80"/>
    </row>
    <row r="60" spans="1:9" ht="12" customHeight="1">
      <c r="A60" s="39"/>
      <c r="B60" s="78"/>
      <c r="C60" s="78"/>
      <c r="D60" s="79"/>
      <c r="E60" s="79"/>
      <c r="F60" s="78"/>
      <c r="G60" s="80"/>
      <c r="H60" s="80"/>
      <c r="I60" s="80"/>
    </row>
    <row r="61" spans="1:9" ht="15">
      <c r="A61" s="39" t="s">
        <v>47</v>
      </c>
      <c r="B61" s="244">
        <v>0</v>
      </c>
      <c r="C61" s="244">
        <v>0</v>
      </c>
      <c r="D61" s="245">
        <v>0</v>
      </c>
      <c r="E61" s="246">
        <v>0</v>
      </c>
      <c r="F61" s="91">
        <v>-12104</v>
      </c>
      <c r="G61" s="91">
        <v>-12104</v>
      </c>
      <c r="H61" s="91">
        <v>521</v>
      </c>
      <c r="I61" s="91">
        <v>-11583</v>
      </c>
    </row>
    <row r="62" spans="1:9" ht="15">
      <c r="A62" s="39"/>
      <c r="B62" s="247"/>
      <c r="C62" s="247"/>
      <c r="D62" s="248"/>
      <c r="E62" s="248"/>
      <c r="F62" s="247"/>
      <c r="G62" s="247"/>
      <c r="H62" s="247"/>
      <c r="I62" s="247"/>
    </row>
    <row r="63" spans="1:10" ht="15.75" thickBot="1">
      <c r="A63" s="39" t="s">
        <v>297</v>
      </c>
      <c r="B63" s="249">
        <f>SUM(B47:B61)</f>
        <v>169102</v>
      </c>
      <c r="C63" s="249">
        <f aca="true" t="shared" si="1" ref="C63:I63">SUM(C47:C61)</f>
        <v>16799</v>
      </c>
      <c r="D63" s="249">
        <f t="shared" si="1"/>
        <v>9744</v>
      </c>
      <c r="E63" s="249">
        <f t="shared" si="1"/>
        <v>127</v>
      </c>
      <c r="F63" s="249">
        <f t="shared" si="1"/>
        <v>3978</v>
      </c>
      <c r="G63" s="249">
        <f t="shared" si="1"/>
        <v>199750</v>
      </c>
      <c r="H63" s="249">
        <f t="shared" si="1"/>
        <v>7348</v>
      </c>
      <c r="I63" s="249">
        <f t="shared" si="1"/>
        <v>207098</v>
      </c>
      <c r="J63" s="250"/>
    </row>
    <row r="64" spans="1:9" ht="15.75" thickTop="1">
      <c r="A64" s="39"/>
      <c r="B64" s="92"/>
      <c r="C64" s="92"/>
      <c r="D64" s="79"/>
      <c r="E64" s="79"/>
      <c r="F64" s="93"/>
      <c r="G64" s="93">
        <f>SUM(B63:F63)-G63</f>
        <v>0</v>
      </c>
      <c r="H64" s="93"/>
      <c r="I64" s="93">
        <f>SUM(G63:H63)-I63</f>
        <v>0</v>
      </c>
    </row>
    <row r="65" spans="1:9" ht="15">
      <c r="A65" s="39"/>
      <c r="B65" s="39"/>
      <c r="C65" s="39"/>
      <c r="D65" s="39"/>
      <c r="E65" s="39"/>
      <c r="F65" s="39"/>
      <c r="G65" s="39"/>
      <c r="H65" s="39"/>
      <c r="I65" s="218"/>
    </row>
    <row r="67" spans="1:9" ht="18" customHeight="1">
      <c r="A67" s="96"/>
      <c r="B67" s="96"/>
      <c r="C67" s="96"/>
      <c r="D67" s="96"/>
      <c r="E67" s="96"/>
      <c r="F67" s="96"/>
      <c r="G67" s="96"/>
      <c r="H67" s="96"/>
      <c r="I67" s="69"/>
    </row>
    <row r="68" spans="1:9" ht="18" customHeight="1">
      <c r="A68" s="96"/>
      <c r="B68" s="96"/>
      <c r="C68" s="96"/>
      <c r="D68" s="96"/>
      <c r="E68" s="96"/>
      <c r="F68" s="96"/>
      <c r="G68" s="96"/>
      <c r="H68" s="96"/>
      <c r="I68" s="69"/>
    </row>
    <row r="69" spans="1:9" ht="15.75" customHeight="1">
      <c r="A69" s="96" t="s">
        <v>48</v>
      </c>
      <c r="B69" s="96"/>
      <c r="C69" s="96"/>
      <c r="D69" s="96"/>
      <c r="E69" s="96"/>
      <c r="F69" s="96"/>
      <c r="G69" s="96"/>
      <c r="H69" s="96"/>
      <c r="I69" s="69"/>
    </row>
    <row r="70" spans="1:9" ht="18" customHeight="1">
      <c r="A70" s="96"/>
      <c r="B70" s="96"/>
      <c r="C70" s="96"/>
      <c r="D70" s="96"/>
      <c r="E70" s="96"/>
      <c r="F70" s="96"/>
      <c r="G70" s="96"/>
      <c r="H70" s="96"/>
      <c r="I70" s="69"/>
    </row>
    <row r="71" spans="1:9" ht="18" customHeight="1">
      <c r="A71" s="96"/>
      <c r="B71" s="96"/>
      <c r="C71" s="96"/>
      <c r="D71" s="96"/>
      <c r="E71" s="96"/>
      <c r="F71" s="96"/>
      <c r="G71" s="96"/>
      <c r="H71" s="96"/>
      <c r="I71" s="69"/>
    </row>
    <row r="74" spans="1:9" ht="16.5" customHeight="1">
      <c r="A74" s="96"/>
      <c r="B74" s="96"/>
      <c r="C74" s="96"/>
      <c r="D74" s="96"/>
      <c r="E74" s="96"/>
      <c r="F74" s="96"/>
      <c r="G74" s="96"/>
      <c r="H74" s="96"/>
      <c r="I74" s="69"/>
    </row>
    <row r="75" spans="3:4" ht="15.75" customHeight="1">
      <c r="C75" s="30">
        <v>4</v>
      </c>
      <c r="D75" s="30"/>
    </row>
  </sheetData>
  <mergeCells count="2">
    <mergeCell ref="C7:E7"/>
    <mergeCell ref="C42:E42"/>
  </mergeCells>
  <printOptions/>
  <pageMargins left="0.75" right="0.75" top="1" bottom="1" header="0.5" footer="0.5"/>
  <pageSetup fitToHeight="2" horizontalDpi="600" verticalDpi="600" orientation="landscape" scale="63" r:id="rId1"/>
  <rowBreaks count="1" manualBreakCount="1">
    <brk id="3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64"/>
  <sheetViews>
    <sheetView zoomScale="75" zoomScaleNormal="75" workbookViewId="0" topLeftCell="A49">
      <selection activeCell="D58" sqref="D58"/>
    </sheetView>
  </sheetViews>
  <sheetFormatPr defaultColWidth="9.140625" defaultRowHeight="12.75"/>
  <cols>
    <col min="1" max="1" width="62.28125" style="70" customWidth="1"/>
    <col min="2" max="2" width="17.28125" style="83" customWidth="1"/>
    <col min="3" max="3" width="3.7109375" style="83" customWidth="1"/>
    <col min="4" max="4" width="21.8515625" style="70" customWidth="1"/>
    <col min="5" max="5" width="6.00390625" style="70" customWidth="1"/>
    <col min="6" max="16384" width="9.140625" style="70" customWidth="1"/>
  </cols>
  <sheetData>
    <row r="1" spans="1:4" ht="15.75">
      <c r="A1" s="30" t="s">
        <v>82</v>
      </c>
      <c r="B1" s="32"/>
      <c r="C1" s="30"/>
      <c r="D1" s="32"/>
    </row>
    <row r="2" spans="1:4" ht="15.75">
      <c r="A2" s="30" t="s">
        <v>83</v>
      </c>
      <c r="B2" s="32"/>
      <c r="C2" s="30"/>
      <c r="D2" s="30"/>
    </row>
    <row r="3" spans="1:4" ht="15.75">
      <c r="A3" s="30"/>
      <c r="B3" s="32"/>
      <c r="C3" s="30"/>
      <c r="D3" s="30"/>
    </row>
    <row r="4" spans="1:4" ht="15.75">
      <c r="A4" s="32" t="s">
        <v>159</v>
      </c>
      <c r="B4" s="32"/>
      <c r="C4" s="32"/>
      <c r="D4" s="32"/>
    </row>
    <row r="5" spans="1:4" ht="15.75">
      <c r="A5" s="32" t="str">
        <f>+'IS'!A5</f>
        <v>FOR THE FINANCIAL PERIOD ENDED 30 SEPTEMBER 2007</v>
      </c>
      <c r="B5" s="32"/>
      <c r="C5" s="32"/>
      <c r="D5" s="32"/>
    </row>
    <row r="6" spans="1:4" ht="15.75">
      <c r="A6" s="30"/>
      <c r="B6" s="34"/>
      <c r="C6" s="34"/>
      <c r="D6" s="30"/>
    </row>
    <row r="7" spans="1:4" ht="15.75">
      <c r="A7" s="30"/>
      <c r="B7" s="34"/>
      <c r="C7" s="34"/>
      <c r="D7" s="30"/>
    </row>
    <row r="8" spans="1:4" ht="15.75">
      <c r="A8" s="30"/>
      <c r="B8" s="294" t="s">
        <v>160</v>
      </c>
      <c r="C8" s="294"/>
      <c r="D8" s="294"/>
    </row>
    <row r="9" spans="1:4" ht="51" customHeight="1">
      <c r="A9" s="120"/>
      <c r="B9" s="121" t="s">
        <v>90</v>
      </c>
      <c r="C9" s="121"/>
      <c r="D9" s="121" t="s">
        <v>161</v>
      </c>
    </row>
    <row r="10" spans="1:4" ht="15.75">
      <c r="A10" s="120"/>
      <c r="B10" s="35" t="str">
        <f>+'IS'!B10</f>
        <v>30.09.2007</v>
      </c>
      <c r="D10" s="223" t="str">
        <f>+'IS'!C10</f>
        <v>30.09.2006</v>
      </c>
    </row>
    <row r="11" spans="1:4" ht="15.75">
      <c r="A11" s="120"/>
      <c r="B11" s="38" t="s">
        <v>93</v>
      </c>
      <c r="C11" s="38"/>
      <c r="D11" s="35" t="s">
        <v>93</v>
      </c>
    </row>
    <row r="12" spans="1:4" ht="15.75">
      <c r="A12" s="120" t="s">
        <v>162</v>
      </c>
      <c r="B12" s="38"/>
      <c r="C12" s="38"/>
      <c r="D12" s="35"/>
    </row>
    <row r="13" spans="1:4" ht="15.75">
      <c r="A13" s="120"/>
      <c r="B13" s="122"/>
      <c r="C13" s="122"/>
      <c r="D13" s="123"/>
    </row>
    <row r="14" spans="1:4" ht="15">
      <c r="A14" s="124" t="s">
        <v>302</v>
      </c>
      <c r="B14" s="258">
        <v>4977</v>
      </c>
      <c r="C14" s="56"/>
      <c r="D14" s="258">
        <v>-9810</v>
      </c>
    </row>
    <row r="15" spans="1:4" ht="15.75" thickBot="1">
      <c r="A15" s="124" t="s">
        <v>163</v>
      </c>
      <c r="B15" s="251">
        <v>3448</v>
      </c>
      <c r="C15" s="56"/>
      <c r="D15" s="251">
        <v>17184</v>
      </c>
    </row>
    <row r="16" spans="1:4" ht="15">
      <c r="A16" s="124"/>
      <c r="B16" s="126"/>
      <c r="C16" s="56"/>
      <c r="D16" s="126"/>
    </row>
    <row r="17" spans="1:4" ht="15">
      <c r="A17" s="124" t="s">
        <v>337</v>
      </c>
      <c r="B17" s="56">
        <f>SUM(B14:B16)</f>
        <v>8425</v>
      </c>
      <c r="C17" s="56"/>
      <c r="D17" s="56">
        <f>SUM(D14:D16)</f>
        <v>7374</v>
      </c>
    </row>
    <row r="18" spans="1:4" ht="15">
      <c r="A18" s="124"/>
      <c r="B18" s="43"/>
      <c r="C18" s="56"/>
      <c r="D18" s="43"/>
    </row>
    <row r="19" spans="1:4" ht="15">
      <c r="A19" s="124" t="s">
        <v>164</v>
      </c>
      <c r="B19" s="43">
        <v>-4811</v>
      </c>
      <c r="C19" s="56"/>
      <c r="D19" s="44">
        <v>12012</v>
      </c>
    </row>
    <row r="20" spans="1:4" ht="15">
      <c r="A20" s="124" t="s">
        <v>165</v>
      </c>
      <c r="B20" s="126">
        <v>-22524</v>
      </c>
      <c r="C20" s="56"/>
      <c r="D20" s="56">
        <v>-22059</v>
      </c>
    </row>
    <row r="21" spans="1:4" ht="15.75" thickBot="1">
      <c r="A21" s="124"/>
      <c r="B21" s="125"/>
      <c r="C21" s="56"/>
      <c r="D21" s="235"/>
    </row>
    <row r="22" spans="1:4" ht="17.25" customHeight="1">
      <c r="A22" s="124" t="s">
        <v>269</v>
      </c>
      <c r="B22" s="221">
        <f>SUM(B17:B20)</f>
        <v>-18910</v>
      </c>
      <c r="C22" s="56"/>
      <c r="D22" s="221">
        <f>SUM(D17:D20)</f>
        <v>-2673</v>
      </c>
    </row>
    <row r="23" spans="1:4" ht="21" customHeight="1">
      <c r="A23" s="124"/>
      <c r="B23" s="128"/>
      <c r="C23" s="106"/>
      <c r="D23" s="52"/>
    </row>
    <row r="24" spans="1:4" ht="15">
      <c r="A24" s="124" t="s">
        <v>266</v>
      </c>
      <c r="B24" s="43">
        <v>-1947</v>
      </c>
      <c r="C24" s="56"/>
      <c r="D24" s="44">
        <v>-1664</v>
      </c>
    </row>
    <row r="25" spans="1:4" ht="15">
      <c r="A25" s="124" t="s">
        <v>267</v>
      </c>
      <c r="B25" s="126">
        <v>1785</v>
      </c>
      <c r="C25" s="56"/>
      <c r="D25" s="56">
        <v>202</v>
      </c>
    </row>
    <row r="26" spans="1:4" ht="15.75" thickBot="1">
      <c r="A26" s="124"/>
      <c r="B26" s="125"/>
      <c r="C26" s="56"/>
      <c r="D26" s="125"/>
    </row>
    <row r="27" spans="1:4" ht="17.25" customHeight="1" thickBot="1">
      <c r="A27" s="124" t="s">
        <v>268</v>
      </c>
      <c r="B27" s="127">
        <f>SUM(B22:B25)</f>
        <v>-19072</v>
      </c>
      <c r="C27" s="56"/>
      <c r="D27" s="127">
        <f>SUM(D22:D25)</f>
        <v>-4135</v>
      </c>
    </row>
    <row r="28" spans="1:4" ht="21" customHeight="1">
      <c r="A28" s="124"/>
      <c r="B28" s="128"/>
      <c r="C28" s="106"/>
      <c r="D28" s="128"/>
    </row>
    <row r="29" spans="1:4" ht="15.75">
      <c r="A29" s="120" t="s">
        <v>166</v>
      </c>
      <c r="B29" s="128"/>
      <c r="C29" s="106"/>
      <c r="D29" s="128"/>
    </row>
    <row r="30" spans="1:4" ht="15.75">
      <c r="A30" s="120"/>
      <c r="B30" s="128"/>
      <c r="C30" s="106"/>
      <c r="D30" s="128"/>
    </row>
    <row r="31" spans="1:4" ht="15">
      <c r="A31" s="129" t="s">
        <v>167</v>
      </c>
      <c r="B31" s="52">
        <v>0</v>
      </c>
      <c r="C31" s="106"/>
      <c r="D31" s="52">
        <v>-6018</v>
      </c>
    </row>
    <row r="32" spans="1:4" ht="15">
      <c r="A32" s="130" t="s">
        <v>168</v>
      </c>
      <c r="B32" s="52">
        <v>0</v>
      </c>
      <c r="C32" s="106"/>
      <c r="D32" s="52">
        <v>15763</v>
      </c>
    </row>
    <row r="33" spans="1:4" ht="15">
      <c r="A33" s="112" t="s">
        <v>284</v>
      </c>
      <c r="B33" s="52">
        <v>-980</v>
      </c>
      <c r="C33" s="106"/>
      <c r="D33" s="52">
        <v>1355</v>
      </c>
    </row>
    <row r="34" spans="1:4" ht="15">
      <c r="A34" s="124" t="s">
        <v>130</v>
      </c>
      <c r="B34" s="56">
        <v>-89</v>
      </c>
      <c r="C34" s="56"/>
      <c r="D34" s="56">
        <v>-1296</v>
      </c>
    </row>
    <row r="35" spans="1:4" ht="15">
      <c r="A35" s="112" t="s">
        <v>270</v>
      </c>
      <c r="B35" s="52">
        <v>453</v>
      </c>
      <c r="C35" s="106"/>
      <c r="D35" s="52">
        <v>399</v>
      </c>
    </row>
    <row r="36" spans="1:4" ht="15">
      <c r="A36" s="124" t="s">
        <v>271</v>
      </c>
      <c r="B36" s="56">
        <v>23</v>
      </c>
      <c r="C36" s="56"/>
      <c r="D36" s="56">
        <v>50</v>
      </c>
    </row>
    <row r="37" spans="1:4" ht="15.75" thickBot="1">
      <c r="A37" s="124"/>
      <c r="B37" s="125"/>
      <c r="C37" s="56"/>
      <c r="D37" s="125"/>
    </row>
    <row r="38" spans="1:4" ht="17.25" customHeight="1" thickBot="1">
      <c r="A38" s="124" t="s">
        <v>338</v>
      </c>
      <c r="B38" s="127">
        <f>SUM(B30:B36)</f>
        <v>-593</v>
      </c>
      <c r="C38" s="56"/>
      <c r="D38" s="127">
        <f>SUM(D30:D36)</f>
        <v>10253</v>
      </c>
    </row>
    <row r="39" spans="1:4" ht="21" customHeight="1">
      <c r="A39" s="124"/>
      <c r="B39" s="128"/>
      <c r="C39" s="106"/>
      <c r="D39" s="128"/>
    </row>
    <row r="40" spans="1:4" ht="15.75">
      <c r="A40" s="120" t="s">
        <v>169</v>
      </c>
      <c r="B40" s="128"/>
      <c r="C40" s="106"/>
      <c r="D40" s="128"/>
    </row>
    <row r="41" spans="1:4" ht="15">
      <c r="A41" s="124"/>
      <c r="B41" s="128"/>
      <c r="C41" s="106"/>
      <c r="D41" s="128"/>
    </row>
    <row r="42" spans="1:4" ht="15">
      <c r="A42" s="124" t="s">
        <v>6</v>
      </c>
      <c r="B42" s="126">
        <v>12313</v>
      </c>
      <c r="C42" s="56"/>
      <c r="D42" s="126">
        <v>-9196</v>
      </c>
    </row>
    <row r="43" spans="1:4" ht="15">
      <c r="A43" s="124" t="s">
        <v>272</v>
      </c>
      <c r="B43" s="126">
        <v>-2371</v>
      </c>
      <c r="C43" s="56"/>
      <c r="D43" s="126">
        <v>-2725</v>
      </c>
    </row>
    <row r="44" spans="1:4" ht="15.75" thickBot="1">
      <c r="A44" s="124"/>
      <c r="B44" s="125"/>
      <c r="C44" s="56"/>
      <c r="D44" s="125"/>
    </row>
    <row r="45" spans="1:4" ht="17.25" customHeight="1" thickBot="1">
      <c r="A45" s="124" t="s">
        <v>273</v>
      </c>
      <c r="B45" s="127">
        <f>SUM(B42:B43)</f>
        <v>9942</v>
      </c>
      <c r="C45" s="56"/>
      <c r="D45" s="127">
        <f>SUM(D42:D43)</f>
        <v>-11921</v>
      </c>
    </row>
    <row r="46" spans="1:4" ht="15">
      <c r="A46" s="124"/>
      <c r="B46" s="43"/>
      <c r="C46" s="56"/>
      <c r="D46" s="43"/>
    </row>
    <row r="47" spans="1:4" ht="15">
      <c r="A47" s="124" t="s">
        <v>170</v>
      </c>
      <c r="B47" s="240">
        <v>-117</v>
      </c>
      <c r="C47" s="56"/>
      <c r="D47" s="240">
        <v>53</v>
      </c>
    </row>
    <row r="48" spans="1:4" ht="15">
      <c r="A48" s="124"/>
      <c r="B48" s="43"/>
      <c r="C48" s="56"/>
      <c r="D48" s="43"/>
    </row>
    <row r="49" spans="1:4" ht="15">
      <c r="A49" s="124" t="s">
        <v>286</v>
      </c>
      <c r="B49" s="44">
        <f>B27+B38+B45+B47</f>
        <v>-9840</v>
      </c>
      <c r="C49" s="56"/>
      <c r="D49" s="44">
        <f>D27+D38+D45+D47</f>
        <v>-5750</v>
      </c>
    </row>
    <row r="50" spans="1:4" ht="15">
      <c r="A50" s="124"/>
      <c r="B50" s="43"/>
      <c r="C50" s="56"/>
      <c r="D50" s="43"/>
    </row>
    <row r="51" spans="1:4" ht="15">
      <c r="A51" s="124" t="s">
        <v>7</v>
      </c>
      <c r="B51" s="43">
        <f>37163-10</f>
        <v>37153</v>
      </c>
      <c r="C51" s="56"/>
      <c r="D51" s="43">
        <v>33108</v>
      </c>
    </row>
    <row r="52" spans="1:4" ht="15.75" thickBot="1">
      <c r="A52" s="124"/>
      <c r="B52" s="43"/>
      <c r="C52" s="56"/>
      <c r="D52" s="43"/>
    </row>
    <row r="53" spans="1:4" ht="17.25" customHeight="1" thickBot="1">
      <c r="A53" s="39" t="s">
        <v>303</v>
      </c>
      <c r="B53" s="131">
        <f>SUM(B49:B51)</f>
        <v>27313</v>
      </c>
      <c r="C53" s="56"/>
      <c r="D53" s="131">
        <f>SUM(D49:D51)</f>
        <v>27358</v>
      </c>
    </row>
    <row r="54" spans="1:4" ht="15.75" thickTop="1">
      <c r="A54" s="124"/>
      <c r="B54" s="132"/>
      <c r="C54" s="115"/>
      <c r="D54" s="93"/>
    </row>
    <row r="55" spans="1:4" ht="15">
      <c r="A55" s="124"/>
      <c r="B55" s="234"/>
      <c r="C55" s="115"/>
      <c r="D55" s="93"/>
    </row>
    <row r="56" spans="1:5" ht="15">
      <c r="A56" s="96" t="s">
        <v>171</v>
      </c>
      <c r="B56" s="133"/>
      <c r="C56" s="133"/>
      <c r="D56" s="133"/>
      <c r="E56" s="133"/>
    </row>
    <row r="57" spans="1:4" ht="15.75">
      <c r="A57" s="134" t="s">
        <v>172</v>
      </c>
      <c r="B57" s="135"/>
      <c r="C57" s="135"/>
      <c r="D57" s="136"/>
    </row>
    <row r="58" spans="1:4" ht="15.75">
      <c r="A58" s="134"/>
      <c r="B58" s="135"/>
      <c r="C58" s="135"/>
      <c r="D58" s="136"/>
    </row>
    <row r="59" spans="1:4" ht="15.75">
      <c r="A59" s="136"/>
      <c r="B59" s="135"/>
      <c r="C59" s="135"/>
      <c r="D59" s="136"/>
    </row>
    <row r="60" spans="1:4" ht="15.75">
      <c r="A60" s="136"/>
      <c r="B60" s="135"/>
      <c r="C60" s="135"/>
      <c r="D60" s="136"/>
    </row>
    <row r="61" spans="1:4" ht="33" customHeight="1">
      <c r="A61" s="297" t="s">
        <v>4</v>
      </c>
      <c r="B61" s="297"/>
      <c r="C61" s="297"/>
      <c r="D61" s="297"/>
    </row>
    <row r="62" ht="14.25" customHeight="1"/>
    <row r="63" ht="15.75" customHeight="1"/>
    <row r="64" ht="15.75">
      <c r="A64" s="30">
        <v>5</v>
      </c>
    </row>
  </sheetData>
  <mergeCells count="2">
    <mergeCell ref="B8:D8"/>
    <mergeCell ref="A61:D61"/>
  </mergeCells>
  <conditionalFormatting sqref="B55">
    <cfRule type="cellIs" priority="1" dxfId="0" operator="notEqual" stopIfTrue="1">
      <formula>0</formula>
    </cfRule>
  </conditionalFormatting>
  <printOptions/>
  <pageMargins left="0.75" right="0.75" top="1" bottom="1" header="0.5" footer="0.5"/>
  <pageSetup fitToHeight="1" fitToWidth="1" horizontalDpi="600" verticalDpi="600" orientation="portrait" scale="62" r:id="rId1"/>
</worksheet>
</file>

<file path=xl/worksheets/sheet5.xml><?xml version="1.0" encoding="utf-8"?>
<worksheet xmlns="http://schemas.openxmlformats.org/spreadsheetml/2006/main" xmlns:r="http://schemas.openxmlformats.org/officeDocument/2006/relationships">
  <sheetPr>
    <pageSetUpPr fitToPage="1"/>
  </sheetPr>
  <dimension ref="A1:L163"/>
  <sheetViews>
    <sheetView zoomScale="75" zoomScaleNormal="75" zoomScaleSheetLayoutView="75" workbookViewId="0" topLeftCell="A136">
      <selection activeCell="D102" sqref="D102"/>
    </sheetView>
  </sheetViews>
  <sheetFormatPr defaultColWidth="9.140625" defaultRowHeight="12.75"/>
  <cols>
    <col min="1" max="1" width="4.57421875" style="138" customWidth="1"/>
    <col min="2" max="2" width="3.421875" style="46" customWidth="1"/>
    <col min="3" max="3" width="35.57421875" style="46" customWidth="1"/>
    <col min="4" max="4" width="11.00390625" style="46" customWidth="1"/>
    <col min="5" max="5" width="14.421875" style="46" customWidth="1"/>
    <col min="6" max="6" width="14.57421875" style="46" customWidth="1"/>
    <col min="7" max="7" width="14.28125" style="46" customWidth="1"/>
    <col min="8" max="8" width="15.28125" style="46" customWidth="1"/>
    <col min="9" max="9" width="18.140625" style="46" customWidth="1"/>
    <col min="10" max="10" width="14.8515625" style="46" customWidth="1"/>
    <col min="11" max="11" width="11.140625" style="46" customWidth="1"/>
    <col min="12" max="16384" width="9.140625" style="46" customWidth="1"/>
  </cols>
  <sheetData>
    <row r="1" ht="15.75">
      <c r="A1" s="137" t="s">
        <v>173</v>
      </c>
    </row>
    <row r="2" ht="9" customHeight="1">
      <c r="A2" s="137"/>
    </row>
    <row r="3" ht="15.75">
      <c r="A3" s="137" t="s">
        <v>234</v>
      </c>
    </row>
    <row r="4" ht="15.75">
      <c r="A4" s="137" t="str">
        <f>+BursaNotes!A4</f>
        <v>For the Second Quarter Ended 30 September 2007</v>
      </c>
    </row>
    <row r="5" ht="21" customHeight="1"/>
    <row r="6" spans="1:2" ht="15.75">
      <c r="A6" s="139">
        <v>1</v>
      </c>
      <c r="B6" s="140" t="s">
        <v>235</v>
      </c>
    </row>
    <row r="7" spans="2:9" ht="9.75" customHeight="1">
      <c r="B7" s="194"/>
      <c r="C7" s="194"/>
      <c r="D7" s="194"/>
      <c r="E7" s="194"/>
      <c r="F7" s="194"/>
      <c r="G7" s="194"/>
      <c r="H7" s="194"/>
      <c r="I7" s="194"/>
    </row>
    <row r="8" spans="2:10" ht="45.75" customHeight="1">
      <c r="B8" s="301" t="s">
        <v>236</v>
      </c>
      <c r="C8" s="299"/>
      <c r="D8" s="299"/>
      <c r="E8" s="299"/>
      <c r="F8" s="299"/>
      <c r="G8" s="299"/>
      <c r="H8" s="299"/>
      <c r="I8" s="299"/>
      <c r="J8" s="161"/>
    </row>
    <row r="9" spans="2:10" ht="12.75" customHeight="1">
      <c r="B9" s="195"/>
      <c r="C9" s="195"/>
      <c r="D9" s="195"/>
      <c r="E9" s="195"/>
      <c r="F9" s="195"/>
      <c r="G9" s="195"/>
      <c r="H9" s="195"/>
      <c r="I9" s="161"/>
      <c r="J9" s="161"/>
    </row>
    <row r="10" spans="2:10" ht="60" customHeight="1">
      <c r="B10" s="302" t="s">
        <v>8</v>
      </c>
      <c r="C10" s="303"/>
      <c r="D10" s="303"/>
      <c r="E10" s="303"/>
      <c r="F10" s="303"/>
      <c r="G10" s="303"/>
      <c r="H10" s="303"/>
      <c r="I10" s="303"/>
      <c r="J10" s="161"/>
    </row>
    <row r="11" spans="2:9" ht="18" customHeight="1">
      <c r="B11" s="142"/>
      <c r="C11" s="142"/>
      <c r="D11" s="142"/>
      <c r="E11" s="142"/>
      <c r="F11" s="142"/>
      <c r="G11" s="142"/>
      <c r="H11" s="142"/>
      <c r="I11" s="142"/>
    </row>
    <row r="12" spans="1:10" ht="15.75" customHeight="1">
      <c r="A12" s="139">
        <v>2</v>
      </c>
      <c r="B12" s="304" t="s">
        <v>237</v>
      </c>
      <c r="C12" s="304"/>
      <c r="D12" s="304"/>
      <c r="E12" s="304"/>
      <c r="F12" s="304"/>
      <c r="G12" s="304"/>
      <c r="H12" s="304"/>
      <c r="I12" s="304"/>
      <c r="J12" s="196"/>
    </row>
    <row r="13" spans="2:9" ht="9.75" customHeight="1">
      <c r="B13" s="194"/>
      <c r="C13" s="194"/>
      <c r="D13" s="194"/>
      <c r="E13" s="194"/>
      <c r="F13" s="194"/>
      <c r="G13" s="194"/>
      <c r="H13" s="194"/>
      <c r="I13" s="194"/>
    </row>
    <row r="14" spans="2:10" ht="45" customHeight="1">
      <c r="B14" s="298" t="s">
        <v>278</v>
      </c>
      <c r="C14" s="299"/>
      <c r="D14" s="299"/>
      <c r="E14" s="299"/>
      <c r="F14" s="299"/>
      <c r="G14" s="299"/>
      <c r="H14" s="299"/>
      <c r="I14" s="299"/>
      <c r="J14" s="161"/>
    </row>
    <row r="15" spans="2:10" ht="63.75" customHeight="1">
      <c r="B15" s="141"/>
      <c r="C15" s="141"/>
      <c r="D15" s="141"/>
      <c r="E15" s="141"/>
      <c r="F15" s="141"/>
      <c r="G15" s="141"/>
      <c r="H15" s="141"/>
      <c r="I15" s="236" t="s">
        <v>279</v>
      </c>
      <c r="J15" s="161"/>
    </row>
    <row r="16" spans="2:9" ht="15" customHeight="1">
      <c r="B16" s="142"/>
      <c r="C16" s="197" t="s">
        <v>238</v>
      </c>
      <c r="D16" s="94" t="s">
        <v>239</v>
      </c>
      <c r="E16" s="94"/>
      <c r="F16" s="142"/>
      <c r="G16" s="142"/>
      <c r="H16" s="142"/>
      <c r="I16" s="237">
        <v>38991</v>
      </c>
    </row>
    <row r="17" spans="2:10" ht="15" customHeight="1">
      <c r="B17" s="143"/>
      <c r="C17" s="197" t="s">
        <v>240</v>
      </c>
      <c r="D17" s="51" t="s">
        <v>241</v>
      </c>
      <c r="E17" s="51"/>
      <c r="F17" s="161"/>
      <c r="G17" s="161"/>
      <c r="H17" s="161"/>
      <c r="I17" s="237">
        <v>38991</v>
      </c>
      <c r="J17" s="144"/>
    </row>
    <row r="18" spans="2:10" ht="15" customHeight="1">
      <c r="B18" s="143"/>
      <c r="C18" s="197" t="s">
        <v>280</v>
      </c>
      <c r="D18" s="51" t="s">
        <v>281</v>
      </c>
      <c r="E18" s="51"/>
      <c r="F18" s="161"/>
      <c r="G18" s="161"/>
      <c r="H18" s="161"/>
      <c r="I18" s="237">
        <v>39083</v>
      </c>
      <c r="J18" s="144"/>
    </row>
    <row r="19" spans="2:10" ht="12.75" customHeight="1">
      <c r="B19" s="197"/>
      <c r="C19" s="197"/>
      <c r="D19" s="197"/>
      <c r="E19" s="197"/>
      <c r="F19" s="197"/>
      <c r="G19" s="197"/>
      <c r="H19" s="197"/>
      <c r="I19" s="197"/>
      <c r="J19" s="198"/>
    </row>
    <row r="20" spans="2:10" ht="38.25" customHeight="1">
      <c r="B20" s="300" t="s">
        <v>282</v>
      </c>
      <c r="C20" s="300"/>
      <c r="D20" s="300"/>
      <c r="E20" s="300"/>
      <c r="F20" s="300"/>
      <c r="G20" s="300"/>
      <c r="H20" s="300"/>
      <c r="I20" s="300"/>
      <c r="J20" s="161"/>
    </row>
    <row r="21" spans="2:10" ht="12.75" customHeight="1">
      <c r="B21" s="197"/>
      <c r="C21" s="197"/>
      <c r="D21" s="197"/>
      <c r="E21" s="197"/>
      <c r="F21" s="197"/>
      <c r="G21" s="197"/>
      <c r="H21" s="197"/>
      <c r="I21" s="197"/>
      <c r="J21" s="198"/>
    </row>
    <row r="22" spans="2:10" ht="30" customHeight="1">
      <c r="B22" s="144"/>
      <c r="C22" s="197" t="s">
        <v>24</v>
      </c>
      <c r="D22" s="300" t="s">
        <v>25</v>
      </c>
      <c r="E22" s="300"/>
      <c r="F22" s="300"/>
      <c r="G22" s="300"/>
      <c r="H22" s="300"/>
      <c r="I22" s="300"/>
      <c r="J22" s="150"/>
    </row>
    <row r="23" spans="2:10" ht="15">
      <c r="B23" s="197"/>
      <c r="C23" s="197" t="s">
        <v>9</v>
      </c>
      <c r="D23" s="51" t="s">
        <v>10</v>
      </c>
      <c r="E23" s="94"/>
      <c r="F23" s="94"/>
      <c r="G23" s="94"/>
      <c r="H23" s="94"/>
      <c r="I23" s="94"/>
      <c r="J23" s="198"/>
    </row>
    <row r="24" spans="2:10" ht="15">
      <c r="B24" s="144"/>
      <c r="C24" s="197" t="s">
        <v>11</v>
      </c>
      <c r="D24" s="51" t="s">
        <v>12</v>
      </c>
      <c r="E24" s="51"/>
      <c r="F24" s="51"/>
      <c r="G24" s="51"/>
      <c r="H24" s="51"/>
      <c r="I24" s="51"/>
      <c r="J24" s="150"/>
    </row>
    <row r="25" spans="2:10" ht="15">
      <c r="B25" s="197"/>
      <c r="C25" s="197" t="s">
        <v>13</v>
      </c>
      <c r="D25" s="51" t="s">
        <v>14</v>
      </c>
      <c r="E25" s="94"/>
      <c r="F25" s="94"/>
      <c r="G25" s="94"/>
      <c r="H25" s="94"/>
      <c r="I25" s="94"/>
      <c r="J25" s="198"/>
    </row>
    <row r="26" spans="2:10" ht="15">
      <c r="B26" s="144"/>
      <c r="C26" s="197" t="s">
        <v>15</v>
      </c>
      <c r="D26" s="51" t="s">
        <v>94</v>
      </c>
      <c r="E26" s="51"/>
      <c r="F26" s="51"/>
      <c r="G26" s="51"/>
      <c r="H26" s="51"/>
      <c r="I26" s="51"/>
      <c r="J26" s="150"/>
    </row>
    <row r="27" spans="2:10" ht="15">
      <c r="B27" s="197"/>
      <c r="C27" s="197" t="s">
        <v>16</v>
      </c>
      <c r="D27" s="51" t="s">
        <v>20</v>
      </c>
      <c r="E27" s="94"/>
      <c r="F27" s="94"/>
      <c r="G27" s="94"/>
      <c r="H27" s="94"/>
      <c r="I27" s="94"/>
      <c r="J27" s="198"/>
    </row>
    <row r="28" spans="2:10" ht="15">
      <c r="B28" s="144"/>
      <c r="C28" s="197" t="s">
        <v>17</v>
      </c>
      <c r="D28" s="51" t="s">
        <v>21</v>
      </c>
      <c r="E28" s="51"/>
      <c r="F28" s="51"/>
      <c r="G28" s="51"/>
      <c r="H28" s="51"/>
      <c r="I28" s="51"/>
      <c r="J28" s="150"/>
    </row>
    <row r="29" spans="2:10" ht="15">
      <c r="B29" s="197"/>
      <c r="C29" s="197" t="s">
        <v>18</v>
      </c>
      <c r="D29" s="51" t="s">
        <v>22</v>
      </c>
      <c r="E29" s="94"/>
      <c r="F29" s="94"/>
      <c r="G29" s="94"/>
      <c r="H29" s="94"/>
      <c r="I29" s="94"/>
      <c r="J29" s="198"/>
    </row>
    <row r="30" spans="2:10" ht="15">
      <c r="B30" s="144"/>
      <c r="C30" s="197" t="s">
        <v>19</v>
      </c>
      <c r="D30" s="51" t="s">
        <v>23</v>
      </c>
      <c r="E30" s="51"/>
      <c r="F30" s="51"/>
      <c r="G30" s="51"/>
      <c r="H30" s="51"/>
      <c r="I30" s="51"/>
      <c r="J30" s="150"/>
    </row>
    <row r="31" spans="2:10" ht="15">
      <c r="B31" s="197"/>
      <c r="C31" s="197" t="s">
        <v>26</v>
      </c>
      <c r="D31" s="51" t="s">
        <v>28</v>
      </c>
      <c r="E31" s="94"/>
      <c r="F31" s="94"/>
      <c r="G31" s="94"/>
      <c r="H31" s="94"/>
      <c r="I31" s="94"/>
      <c r="J31" s="198"/>
    </row>
    <row r="32" spans="2:10" ht="15">
      <c r="B32" s="144"/>
      <c r="C32" s="197" t="s">
        <v>27</v>
      </c>
      <c r="D32" s="51" t="s">
        <v>29</v>
      </c>
      <c r="E32" s="51"/>
      <c r="F32" s="51"/>
      <c r="G32" s="51"/>
      <c r="H32" s="51"/>
      <c r="I32" s="51"/>
      <c r="J32" s="150"/>
    </row>
    <row r="33" spans="2:10" ht="15">
      <c r="B33" s="197"/>
      <c r="C33" s="197" t="s">
        <v>30</v>
      </c>
      <c r="D33" s="51" t="s">
        <v>36</v>
      </c>
      <c r="E33" s="94"/>
      <c r="F33" s="94"/>
      <c r="G33" s="94"/>
      <c r="H33" s="94"/>
      <c r="I33" s="94"/>
      <c r="J33" s="198"/>
    </row>
    <row r="34" spans="2:10" ht="15">
      <c r="B34" s="144"/>
      <c r="C34" s="197" t="s">
        <v>31</v>
      </c>
      <c r="D34" s="51" t="s">
        <v>37</v>
      </c>
      <c r="E34" s="51"/>
      <c r="F34" s="51"/>
      <c r="G34" s="51"/>
      <c r="H34" s="51"/>
      <c r="I34" s="51"/>
      <c r="J34" s="150"/>
    </row>
    <row r="35" spans="2:10" ht="29.25" customHeight="1">
      <c r="B35" s="197"/>
      <c r="C35" s="197" t="s">
        <v>32</v>
      </c>
      <c r="D35" s="300" t="s">
        <v>38</v>
      </c>
      <c r="E35" s="300"/>
      <c r="F35" s="300"/>
      <c r="G35" s="300"/>
      <c r="H35" s="300"/>
      <c r="I35" s="300"/>
      <c r="J35" s="198"/>
    </row>
    <row r="36" spans="2:10" ht="33" customHeight="1">
      <c r="B36" s="144"/>
      <c r="C36" s="197" t="s">
        <v>33</v>
      </c>
      <c r="D36" s="300" t="s">
        <v>39</v>
      </c>
      <c r="E36" s="300"/>
      <c r="F36" s="300"/>
      <c r="G36" s="300"/>
      <c r="H36" s="300"/>
      <c r="I36" s="300"/>
      <c r="J36" s="150"/>
    </row>
    <row r="37" spans="2:10" ht="33" customHeight="1">
      <c r="B37" s="197"/>
      <c r="C37" s="197" t="s">
        <v>34</v>
      </c>
      <c r="D37" s="300" t="s">
        <v>40</v>
      </c>
      <c r="E37" s="300"/>
      <c r="F37" s="300"/>
      <c r="G37" s="300"/>
      <c r="H37" s="300"/>
      <c r="I37" s="300"/>
      <c r="J37" s="198"/>
    </row>
    <row r="38" spans="2:10" ht="15">
      <c r="B38" s="144"/>
      <c r="C38" s="197" t="s">
        <v>35</v>
      </c>
      <c r="D38" s="51" t="s">
        <v>41</v>
      </c>
      <c r="E38" s="51"/>
      <c r="F38" s="51"/>
      <c r="G38" s="51"/>
      <c r="H38" s="51"/>
      <c r="I38" s="51"/>
      <c r="J38" s="150"/>
    </row>
    <row r="39" spans="2:10" ht="15">
      <c r="B39" s="144"/>
      <c r="C39" s="197"/>
      <c r="D39" s="51"/>
      <c r="E39" s="51"/>
      <c r="F39" s="51"/>
      <c r="G39" s="51"/>
      <c r="H39" s="51"/>
      <c r="I39" s="51"/>
      <c r="J39" s="150"/>
    </row>
    <row r="40" spans="2:10" ht="45" customHeight="1">
      <c r="B40" s="298" t="s">
        <v>277</v>
      </c>
      <c r="C40" s="299"/>
      <c r="D40" s="299"/>
      <c r="E40" s="299"/>
      <c r="F40" s="299"/>
      <c r="G40" s="299"/>
      <c r="H40" s="299"/>
      <c r="I40" s="299"/>
      <c r="J40" s="161"/>
    </row>
    <row r="41" spans="1:2" ht="15.75">
      <c r="A41" s="139">
        <v>3</v>
      </c>
      <c r="B41" s="140" t="s">
        <v>242</v>
      </c>
    </row>
    <row r="42" ht="9.75" customHeight="1"/>
    <row r="43" spans="2:9" ht="15" customHeight="1">
      <c r="B43" s="301" t="s">
        <v>42</v>
      </c>
      <c r="C43" s="301"/>
      <c r="D43" s="301"/>
      <c r="E43" s="301"/>
      <c r="F43" s="301"/>
      <c r="G43" s="301"/>
      <c r="H43" s="301"/>
      <c r="I43" s="301"/>
    </row>
    <row r="44" ht="18" customHeight="1">
      <c r="F44" s="139"/>
    </row>
    <row r="45" spans="3:6" ht="29.25" customHeight="1">
      <c r="C45" s="201"/>
      <c r="D45" s="201"/>
      <c r="E45" s="38">
        <v>6</v>
      </c>
      <c r="F45" s="107"/>
    </row>
    <row r="46" spans="3:6" ht="15.75">
      <c r="C46" s="201"/>
      <c r="D46" s="201"/>
      <c r="E46" s="38"/>
      <c r="F46" s="107"/>
    </row>
    <row r="47" spans="1:2" ht="15.75">
      <c r="A47" s="139">
        <v>4</v>
      </c>
      <c r="B47" s="140" t="s">
        <v>243</v>
      </c>
    </row>
    <row r="48" ht="9.75" customHeight="1"/>
    <row r="49" spans="2:10" ht="30.75" customHeight="1">
      <c r="B49" s="301" t="s">
        <v>314</v>
      </c>
      <c r="C49" s="299"/>
      <c r="D49" s="299"/>
      <c r="E49" s="299"/>
      <c r="F49" s="299"/>
      <c r="G49" s="299"/>
      <c r="H49" s="299"/>
      <c r="I49" s="299"/>
      <c r="J49" s="161"/>
    </row>
    <row r="50" spans="2:10" ht="18" customHeight="1">
      <c r="B50" s="195"/>
      <c r="C50" s="195"/>
      <c r="D50" s="195"/>
      <c r="E50" s="195"/>
      <c r="F50" s="195"/>
      <c r="G50" s="195"/>
      <c r="H50" s="195"/>
      <c r="I50" s="161"/>
      <c r="J50" s="161"/>
    </row>
    <row r="51" spans="1:2" ht="15.75">
      <c r="A51" s="139">
        <v>5</v>
      </c>
      <c r="B51" s="140" t="s">
        <v>244</v>
      </c>
    </row>
    <row r="52" ht="9.75" customHeight="1"/>
    <row r="53" spans="2:10" ht="30" customHeight="1">
      <c r="B53" s="301" t="s">
        <v>274</v>
      </c>
      <c r="C53" s="301"/>
      <c r="D53" s="301"/>
      <c r="E53" s="301"/>
      <c r="F53" s="301"/>
      <c r="G53" s="301"/>
      <c r="H53" s="301"/>
      <c r="I53" s="299"/>
      <c r="J53" s="189"/>
    </row>
    <row r="54" spans="3:6" ht="15.75">
      <c r="C54" s="201"/>
      <c r="D54" s="201"/>
      <c r="E54" s="38"/>
      <c r="F54" s="107"/>
    </row>
    <row r="55" spans="1:2" ht="15.75">
      <c r="A55" s="139">
        <v>6</v>
      </c>
      <c r="B55" s="140" t="s">
        <v>246</v>
      </c>
    </row>
    <row r="56" ht="9.75" customHeight="1"/>
    <row r="57" spans="2:10" ht="38.25" customHeight="1">
      <c r="B57" s="305" t="s">
        <v>315</v>
      </c>
      <c r="C57" s="305"/>
      <c r="D57" s="305"/>
      <c r="E57" s="305"/>
      <c r="F57" s="305"/>
      <c r="G57" s="305"/>
      <c r="H57" s="305"/>
      <c r="I57" s="281"/>
      <c r="J57" s="200"/>
    </row>
    <row r="58" spans="2:10" ht="15">
      <c r="B58" s="166"/>
      <c r="C58" s="166"/>
      <c r="D58" s="166"/>
      <c r="E58" s="166"/>
      <c r="F58" s="166"/>
      <c r="G58" s="166"/>
      <c r="H58" s="166"/>
      <c r="I58" s="200"/>
      <c r="J58" s="200"/>
    </row>
    <row r="59" spans="1:2" ht="15.75">
      <c r="A59" s="139">
        <v>7</v>
      </c>
      <c r="B59" s="140" t="s">
        <v>247</v>
      </c>
    </row>
    <row r="60" ht="9.75" customHeight="1"/>
    <row r="61" spans="2:10" ht="30.75" customHeight="1">
      <c r="B61" s="301" t="s">
        <v>43</v>
      </c>
      <c r="C61" s="301"/>
      <c r="D61" s="301"/>
      <c r="E61" s="301"/>
      <c r="F61" s="301"/>
      <c r="G61" s="301"/>
      <c r="H61" s="301"/>
      <c r="I61" s="281"/>
      <c r="J61" s="161"/>
    </row>
    <row r="62" spans="1:11" ht="18" customHeight="1">
      <c r="A62" s="139"/>
      <c r="B62" s="140"/>
      <c r="I62" s="65"/>
      <c r="K62" s="65"/>
    </row>
    <row r="63" spans="1:2" ht="15.75">
      <c r="A63" s="139">
        <v>8</v>
      </c>
      <c r="B63" s="140" t="s">
        <v>248</v>
      </c>
    </row>
    <row r="64" ht="9.75" customHeight="1"/>
    <row r="65" spans="2:10" ht="15" customHeight="1">
      <c r="B65" s="46" t="s">
        <v>316</v>
      </c>
      <c r="C65" s="163"/>
      <c r="D65" s="163"/>
      <c r="E65" s="163"/>
      <c r="F65" s="163"/>
      <c r="G65" s="163"/>
      <c r="H65" s="163"/>
      <c r="I65" s="163"/>
      <c r="J65" s="163"/>
    </row>
    <row r="66" ht="15.75" customHeight="1"/>
    <row r="67" spans="1:2" ht="15.75">
      <c r="A67" s="139">
        <v>9</v>
      </c>
      <c r="B67" s="140" t="s">
        <v>249</v>
      </c>
    </row>
    <row r="68" spans="4:9" ht="29.25" customHeight="1">
      <c r="D68" s="37"/>
      <c r="F68" s="73" t="s">
        <v>250</v>
      </c>
      <c r="G68" s="73" t="s">
        <v>251</v>
      </c>
      <c r="H68" s="37" t="s">
        <v>252</v>
      </c>
      <c r="I68" s="37" t="s">
        <v>199</v>
      </c>
    </row>
    <row r="69" spans="4:9" ht="15.75">
      <c r="D69" s="162"/>
      <c r="F69" s="203" t="s">
        <v>93</v>
      </c>
      <c r="G69" s="203" t="s">
        <v>93</v>
      </c>
      <c r="H69" s="162" t="s">
        <v>93</v>
      </c>
      <c r="I69" s="162" t="s">
        <v>93</v>
      </c>
    </row>
    <row r="70" spans="6:7" ht="9.75" customHeight="1">
      <c r="F70" s="65"/>
      <c r="G70" s="65"/>
    </row>
    <row r="71" spans="3:7" ht="15.75">
      <c r="C71" s="204" t="s">
        <v>308</v>
      </c>
      <c r="F71" s="65"/>
      <c r="G71" s="65"/>
    </row>
    <row r="72" spans="6:8" ht="15">
      <c r="F72" s="65"/>
      <c r="G72" s="65"/>
      <c r="H72" s="205"/>
    </row>
    <row r="73" spans="3:11" ht="15">
      <c r="C73" s="46" t="s">
        <v>253</v>
      </c>
      <c r="D73" s="206"/>
      <c r="F73" s="177">
        <v>154408</v>
      </c>
      <c r="G73" s="177">
        <v>1867</v>
      </c>
      <c r="H73" s="60">
        <v>0</v>
      </c>
      <c r="I73" s="205">
        <f>SUM(F73:H73)</f>
        <v>156275</v>
      </c>
      <c r="J73" s="191"/>
      <c r="K73" s="191"/>
    </row>
    <row r="74" spans="3:9" ht="15">
      <c r="C74" s="46" t="s">
        <v>254</v>
      </c>
      <c r="D74" s="206"/>
      <c r="F74" s="176">
        <v>18539</v>
      </c>
      <c r="G74" s="176">
        <v>1679</v>
      </c>
      <c r="H74" s="176">
        <v>-20218</v>
      </c>
      <c r="I74" s="60">
        <f>SUM(F74:H74)</f>
        <v>0</v>
      </c>
    </row>
    <row r="75" spans="3:9" ht="18.75" customHeight="1" thickBot="1">
      <c r="C75" s="150" t="s">
        <v>339</v>
      </c>
      <c r="D75" s="207"/>
      <c r="F75" s="155">
        <f>SUM(F73:F74)</f>
        <v>172947</v>
      </c>
      <c r="G75" s="155">
        <f>SUM(G73:G74)</f>
        <v>3546</v>
      </c>
      <c r="H75" s="155">
        <f>SUM(H73:H74)</f>
        <v>-20218</v>
      </c>
      <c r="I75" s="155">
        <f>SUM(I73:I74)</f>
        <v>156275</v>
      </c>
    </row>
    <row r="76" spans="4:9" ht="15">
      <c r="D76" s="207"/>
      <c r="F76" s="177"/>
      <c r="G76" s="177"/>
      <c r="H76" s="205"/>
      <c r="I76" s="205"/>
    </row>
    <row r="77" spans="3:10" ht="15">
      <c r="C77" s="46" t="s">
        <v>255</v>
      </c>
      <c r="D77" s="207"/>
      <c r="F77" s="177">
        <v>6678</v>
      </c>
      <c r="G77" s="177">
        <v>166</v>
      </c>
      <c r="H77" s="60">
        <v>51</v>
      </c>
      <c r="I77" s="205">
        <f>SUM(F77:H77)</f>
        <v>6895</v>
      </c>
      <c r="J77" s="191"/>
    </row>
    <row r="78" spans="3:11" ht="15.75" customHeight="1">
      <c r="C78" s="46" t="s">
        <v>256</v>
      </c>
      <c r="D78" s="207"/>
      <c r="F78" s="207"/>
      <c r="G78" s="207"/>
      <c r="H78" s="207"/>
      <c r="I78" s="207">
        <v>-2371</v>
      </c>
      <c r="K78" s="207"/>
    </row>
    <row r="79" spans="3:11" ht="15.75" customHeight="1">
      <c r="C79" s="46" t="s">
        <v>257</v>
      </c>
      <c r="D79" s="207"/>
      <c r="F79" s="207"/>
      <c r="G79" s="207"/>
      <c r="H79" s="207"/>
      <c r="I79" s="207">
        <v>453</v>
      </c>
      <c r="K79" s="207"/>
    </row>
    <row r="80" spans="4:11" ht="12" customHeight="1">
      <c r="D80" s="207"/>
      <c r="F80" s="207"/>
      <c r="G80" s="207"/>
      <c r="H80" s="207"/>
      <c r="I80" s="57"/>
      <c r="K80" s="207"/>
    </row>
    <row r="81" spans="3:11" ht="18" customHeight="1" thickBot="1">
      <c r="C81" s="46" t="s">
        <v>245</v>
      </c>
      <c r="D81" s="207"/>
      <c r="F81" s="207"/>
      <c r="G81" s="207"/>
      <c r="H81" s="207"/>
      <c r="I81" s="208">
        <f>SUM(I77:I79)</f>
        <v>4977</v>
      </c>
      <c r="J81" s="205"/>
      <c r="K81" s="207"/>
    </row>
    <row r="82" spans="1:11" ht="15.75">
      <c r="A82" s="139"/>
      <c r="B82" s="140"/>
      <c r="K82" s="65"/>
    </row>
    <row r="83" spans="6:7" ht="9.75" customHeight="1">
      <c r="F83" s="65"/>
      <c r="G83" s="65"/>
    </row>
    <row r="84" spans="3:11" ht="15.75">
      <c r="C84" s="204" t="s">
        <v>292</v>
      </c>
      <c r="I84" s="65"/>
      <c r="K84" s="65"/>
    </row>
    <row r="85" spans="9:11" ht="15">
      <c r="I85" s="65"/>
      <c r="K85" s="209"/>
    </row>
    <row r="86" spans="3:11" ht="15.75">
      <c r="C86" s="46" t="s">
        <v>253</v>
      </c>
      <c r="D86" s="206"/>
      <c r="F86" s="177">
        <v>146266</v>
      </c>
      <c r="G86" s="177">
        <v>1635</v>
      </c>
      <c r="H86" s="205">
        <v>0</v>
      </c>
      <c r="I86" s="205">
        <f>SUM(F86:H86)</f>
        <v>147901</v>
      </c>
      <c r="K86" s="73"/>
    </row>
    <row r="87" spans="3:11" ht="15.75">
      <c r="C87" s="46" t="s">
        <v>254</v>
      </c>
      <c r="D87" s="206"/>
      <c r="F87" s="176">
        <v>7549</v>
      </c>
      <c r="G87" s="176">
        <v>1808</v>
      </c>
      <c r="H87" s="176">
        <v>-9357</v>
      </c>
      <c r="I87" s="176">
        <f>SUM(F87:H87)</f>
        <v>0</v>
      </c>
      <c r="K87" s="203"/>
    </row>
    <row r="88" spans="3:11" ht="18" customHeight="1" thickBot="1">
      <c r="C88" s="150" t="s">
        <v>258</v>
      </c>
      <c r="D88" s="210"/>
      <c r="E88" s="150"/>
      <c r="F88" s="155">
        <f>SUM(F86:F87)</f>
        <v>153815</v>
      </c>
      <c r="G88" s="155">
        <f>SUM(G86:G87)</f>
        <v>3443</v>
      </c>
      <c r="H88" s="155">
        <f>SUM(H86:H87)</f>
        <v>-9357</v>
      </c>
      <c r="I88" s="155">
        <f>SUM(I86:I87)</f>
        <v>147901</v>
      </c>
      <c r="K88" s="65"/>
    </row>
    <row r="89" spans="4:11" ht="12" customHeight="1">
      <c r="D89" s="207"/>
      <c r="F89" s="177"/>
      <c r="G89" s="177"/>
      <c r="H89" s="205"/>
      <c r="I89" s="205"/>
      <c r="K89" s="65"/>
    </row>
    <row r="90" spans="3:11" ht="15">
      <c r="C90" s="46" t="s">
        <v>255</v>
      </c>
      <c r="D90" s="207"/>
      <c r="F90" s="177">
        <v>4289</v>
      </c>
      <c r="G90" s="177">
        <v>281</v>
      </c>
      <c r="H90" s="205">
        <v>-12054</v>
      </c>
      <c r="I90" s="205">
        <f>SUM(F90:H90)</f>
        <v>-7484</v>
      </c>
      <c r="J90" s="205"/>
      <c r="K90" s="177"/>
    </row>
    <row r="91" spans="3:11" ht="15.75" customHeight="1">
      <c r="C91" s="46" t="s">
        <v>256</v>
      </c>
      <c r="D91" s="207"/>
      <c r="F91" s="207"/>
      <c r="G91" s="207"/>
      <c r="H91" s="207"/>
      <c r="I91" s="207">
        <v>-2725</v>
      </c>
      <c r="K91" s="207"/>
    </row>
    <row r="92" spans="3:11" ht="15.75" customHeight="1">
      <c r="C92" s="46" t="s">
        <v>257</v>
      </c>
      <c r="D92" s="207"/>
      <c r="F92" s="207"/>
      <c r="G92" s="207"/>
      <c r="H92" s="207"/>
      <c r="I92" s="207">
        <v>399</v>
      </c>
      <c r="K92" s="207"/>
    </row>
    <row r="93" spans="4:11" ht="12" customHeight="1">
      <c r="D93" s="207"/>
      <c r="F93" s="207"/>
      <c r="G93" s="207"/>
      <c r="H93" s="207"/>
      <c r="I93" s="57"/>
      <c r="K93" s="207"/>
    </row>
    <row r="94" spans="3:11" ht="18" customHeight="1" thickBot="1">
      <c r="C94" s="46" t="s">
        <v>285</v>
      </c>
      <c r="D94" s="207"/>
      <c r="F94" s="207"/>
      <c r="G94" s="207"/>
      <c r="H94" s="207"/>
      <c r="I94" s="208">
        <f>SUM(I90:I93)</f>
        <v>-9810</v>
      </c>
      <c r="J94" s="205"/>
      <c r="K94" s="207"/>
    </row>
    <row r="95" spans="4:11" ht="17.25" customHeight="1">
      <c r="D95" s="207"/>
      <c r="F95" s="207"/>
      <c r="G95" s="207"/>
      <c r="H95" s="207"/>
      <c r="I95" s="207"/>
      <c r="J95" s="207"/>
      <c r="K95" s="207"/>
    </row>
    <row r="96" spans="1:12" ht="15.75">
      <c r="A96" s="139">
        <v>10</v>
      </c>
      <c r="B96" s="140" t="s">
        <v>259</v>
      </c>
      <c r="D96" s="211"/>
      <c r="E96" s="211"/>
      <c r="G96" s="211"/>
      <c r="H96" s="211"/>
      <c r="I96" s="211"/>
      <c r="K96" s="207"/>
      <c r="L96" s="207"/>
    </row>
    <row r="97" spans="11:12" ht="9.75" customHeight="1">
      <c r="K97" s="207"/>
      <c r="L97" s="207"/>
    </row>
    <row r="98" spans="2:10" ht="32.25" customHeight="1">
      <c r="B98" s="284" t="s">
        <v>44</v>
      </c>
      <c r="C98" s="284"/>
      <c r="D98" s="284"/>
      <c r="E98" s="284"/>
      <c r="F98" s="284"/>
      <c r="G98" s="284"/>
      <c r="H98" s="284"/>
      <c r="I98" s="284"/>
      <c r="J98" s="161"/>
    </row>
    <row r="99" spans="2:10" ht="32.25" customHeight="1">
      <c r="B99" s="142"/>
      <c r="C99" s="142"/>
      <c r="D99" s="142"/>
      <c r="E99" s="142"/>
      <c r="F99" s="142"/>
      <c r="G99" s="142"/>
      <c r="H99" s="142"/>
      <c r="I99" s="142"/>
      <c r="J99" s="161"/>
    </row>
    <row r="100" spans="3:9" ht="37.5" customHeight="1">
      <c r="C100" s="142"/>
      <c r="D100" s="142"/>
      <c r="E100" s="38">
        <v>7</v>
      </c>
      <c r="G100" s="142"/>
      <c r="H100" s="142"/>
      <c r="I100" s="142"/>
    </row>
    <row r="101" spans="2:10" ht="11.25" customHeight="1">
      <c r="B101" s="142"/>
      <c r="C101" s="142"/>
      <c r="D101" s="142"/>
      <c r="E101" s="142"/>
      <c r="F101" s="142"/>
      <c r="G101" s="142"/>
      <c r="H101" s="142"/>
      <c r="I101" s="142"/>
      <c r="J101" s="161"/>
    </row>
    <row r="102" spans="1:2" ht="15.75">
      <c r="A102" s="139">
        <v>11</v>
      </c>
      <c r="B102" s="140" t="s">
        <v>260</v>
      </c>
    </row>
    <row r="103" spans="2:10" ht="9.75" customHeight="1">
      <c r="B103" s="144"/>
      <c r="C103" s="144"/>
      <c r="D103" s="144"/>
      <c r="E103" s="144"/>
      <c r="F103" s="144"/>
      <c r="G103" s="144"/>
      <c r="H103" s="144"/>
      <c r="I103" s="144"/>
      <c r="J103" s="144"/>
    </row>
    <row r="104" spans="2:9" ht="30" customHeight="1">
      <c r="B104" s="283" t="s">
        <v>317</v>
      </c>
      <c r="C104" s="283"/>
      <c r="D104" s="283"/>
      <c r="E104" s="283"/>
      <c r="F104" s="283"/>
      <c r="G104" s="283"/>
      <c r="H104" s="283"/>
      <c r="I104" s="283"/>
    </row>
    <row r="105" spans="3:9" ht="15.75" customHeight="1">
      <c r="C105" s="142"/>
      <c r="D105" s="142"/>
      <c r="E105" s="142"/>
      <c r="F105" s="142"/>
      <c r="G105" s="142"/>
      <c r="H105" s="142"/>
      <c r="I105" s="142"/>
    </row>
    <row r="106" spans="1:2" ht="15.75">
      <c r="A106" s="139">
        <v>12</v>
      </c>
      <c r="B106" s="140" t="s">
        <v>318</v>
      </c>
    </row>
    <row r="107" ht="9.75" customHeight="1"/>
    <row r="108" spans="2:9" ht="45" customHeight="1">
      <c r="B108" s="283" t="s">
        <v>319</v>
      </c>
      <c r="C108" s="283"/>
      <c r="D108" s="283"/>
      <c r="E108" s="283"/>
      <c r="F108" s="283"/>
      <c r="G108" s="283"/>
      <c r="H108" s="283"/>
      <c r="I108" s="283"/>
    </row>
    <row r="109" spans="3:10" ht="27.75" customHeight="1">
      <c r="C109" s="199"/>
      <c r="D109" s="199"/>
      <c r="E109" s="75"/>
      <c r="F109" s="199"/>
      <c r="G109" s="199"/>
      <c r="H109" s="199"/>
      <c r="I109" s="199"/>
      <c r="J109" s="161"/>
    </row>
    <row r="110" spans="1:5" ht="15.75">
      <c r="A110" s="139">
        <v>13</v>
      </c>
      <c r="B110" s="140" t="s">
        <v>261</v>
      </c>
      <c r="C110" s="67"/>
      <c r="D110" s="67"/>
      <c r="E110" s="213"/>
    </row>
    <row r="112" spans="2:9" ht="15">
      <c r="B112" s="46" t="s">
        <v>362</v>
      </c>
      <c r="I112" s="138" t="s">
        <v>345</v>
      </c>
    </row>
    <row r="113" ht="15">
      <c r="I113" s="138"/>
    </row>
    <row r="114" spans="2:9" ht="15">
      <c r="B114" s="46" t="s">
        <v>346</v>
      </c>
      <c r="I114" s="138"/>
    </row>
    <row r="115" spans="3:9" ht="15">
      <c r="C115" s="149" t="s">
        <v>359</v>
      </c>
      <c r="I115" s="269">
        <v>1</v>
      </c>
    </row>
    <row r="116" spans="3:9" ht="15.75" thickBot="1">
      <c r="C116" s="149" t="s">
        <v>360</v>
      </c>
      <c r="I116" s="270">
        <v>2.69</v>
      </c>
    </row>
    <row r="117" ht="15.75" thickTop="1"/>
    <row r="118" ht="15">
      <c r="B118" s="46" t="s">
        <v>226</v>
      </c>
    </row>
    <row r="119" spans="3:9" ht="15.75" thickBot="1">
      <c r="C119" s="149" t="s">
        <v>361</v>
      </c>
      <c r="I119" s="271">
        <v>3.04</v>
      </c>
    </row>
    <row r="120" spans="3:9" ht="15.75" thickTop="1">
      <c r="C120" s="149"/>
      <c r="I120" s="268"/>
    </row>
    <row r="121" spans="2:9" ht="15">
      <c r="B121" s="46" t="s">
        <v>347</v>
      </c>
      <c r="C121" s="149"/>
      <c r="I121" s="268"/>
    </row>
    <row r="122" spans="3:9" ht="15.75" thickBot="1">
      <c r="C122" s="149" t="s">
        <v>359</v>
      </c>
      <c r="I122" s="271">
        <v>3.69</v>
      </c>
    </row>
    <row r="123" ht="15.75" thickTop="1"/>
    <row r="124" spans="2:10" ht="15">
      <c r="B124" s="282" t="s">
        <v>332</v>
      </c>
      <c r="C124" s="282"/>
      <c r="D124" s="282"/>
      <c r="E124" s="282"/>
      <c r="F124" s="282"/>
      <c r="G124" s="282"/>
      <c r="H124" s="282"/>
      <c r="I124" s="282"/>
      <c r="J124" s="142"/>
    </row>
    <row r="125" spans="2:10" ht="18" customHeight="1">
      <c r="B125" s="199"/>
      <c r="C125" s="199"/>
      <c r="D125" s="199" t="s">
        <v>262</v>
      </c>
      <c r="E125" s="199"/>
      <c r="G125" s="199"/>
      <c r="H125" s="199"/>
      <c r="I125" s="199"/>
      <c r="J125" s="142"/>
    </row>
    <row r="126" spans="1:3" ht="15.75">
      <c r="A126" s="139">
        <v>14</v>
      </c>
      <c r="B126" s="140" t="s">
        <v>263</v>
      </c>
      <c r="C126" s="140"/>
    </row>
    <row r="127" ht="9.75" customHeight="1"/>
    <row r="128" spans="2:10" ht="17.25" customHeight="1">
      <c r="B128" s="214" t="s">
        <v>264</v>
      </c>
      <c r="C128" s="214"/>
      <c r="D128" s="214"/>
      <c r="E128" s="214"/>
      <c r="F128" s="214"/>
      <c r="G128" s="214"/>
      <c r="H128" s="214"/>
      <c r="I128" s="214"/>
      <c r="J128" s="214"/>
    </row>
    <row r="129" spans="2:10" ht="17.25" customHeight="1">
      <c r="B129" s="214"/>
      <c r="C129" s="214"/>
      <c r="D129" s="214"/>
      <c r="E129" s="214"/>
      <c r="F129" s="214"/>
      <c r="G129" s="214"/>
      <c r="H129" s="214"/>
      <c r="I129" s="214"/>
      <c r="J129" s="214"/>
    </row>
    <row r="130" spans="2:10" ht="17.25" customHeight="1">
      <c r="B130" s="214"/>
      <c r="C130" s="214"/>
      <c r="D130" s="214"/>
      <c r="E130" s="214"/>
      <c r="F130" s="214"/>
      <c r="G130" s="214"/>
      <c r="H130" s="214"/>
      <c r="I130" s="214"/>
      <c r="J130" s="214"/>
    </row>
    <row r="131" spans="2:10" ht="17.25" customHeight="1">
      <c r="B131" s="214"/>
      <c r="C131" s="214"/>
      <c r="D131" s="214"/>
      <c r="E131" s="214"/>
      <c r="F131" s="214"/>
      <c r="G131" s="214"/>
      <c r="H131" s="214"/>
      <c r="I131" s="214"/>
      <c r="J131" s="214"/>
    </row>
    <row r="132" spans="2:10" ht="17.25" customHeight="1">
      <c r="B132" s="214"/>
      <c r="C132" s="214"/>
      <c r="D132" s="214"/>
      <c r="E132" s="214"/>
      <c r="F132" s="214"/>
      <c r="G132" s="214"/>
      <c r="H132" s="214"/>
      <c r="I132" s="214"/>
      <c r="J132" s="214"/>
    </row>
    <row r="133" spans="2:10" ht="17.25" customHeight="1">
      <c r="B133" s="214"/>
      <c r="C133" s="214"/>
      <c r="D133" s="214"/>
      <c r="E133" s="214"/>
      <c r="F133" s="214"/>
      <c r="G133" s="214"/>
      <c r="H133" s="214"/>
      <c r="I133" s="214"/>
      <c r="J133" s="214"/>
    </row>
    <row r="134" spans="2:10" ht="17.25" customHeight="1">
      <c r="B134" s="214"/>
      <c r="C134" s="214"/>
      <c r="D134" s="214"/>
      <c r="E134" s="214"/>
      <c r="F134" s="214"/>
      <c r="G134" s="214"/>
      <c r="H134" s="214"/>
      <c r="I134" s="214"/>
      <c r="J134" s="214"/>
    </row>
    <row r="135" spans="2:10" ht="17.25" customHeight="1">
      <c r="B135" s="214"/>
      <c r="C135" s="214"/>
      <c r="D135" s="214"/>
      <c r="E135" s="214"/>
      <c r="F135" s="214"/>
      <c r="G135" s="214"/>
      <c r="H135" s="214"/>
      <c r="I135" s="214"/>
      <c r="J135" s="214"/>
    </row>
    <row r="136" spans="2:10" ht="17.25" customHeight="1">
      <c r="B136" s="214"/>
      <c r="C136" s="214"/>
      <c r="D136" s="214"/>
      <c r="E136" s="214"/>
      <c r="F136" s="214"/>
      <c r="G136" s="214"/>
      <c r="H136" s="214"/>
      <c r="I136" s="214"/>
      <c r="J136" s="214"/>
    </row>
    <row r="137" spans="2:10" ht="17.25" customHeight="1">
      <c r="B137" s="214"/>
      <c r="C137" s="214"/>
      <c r="D137" s="214"/>
      <c r="E137" s="214"/>
      <c r="F137" s="214"/>
      <c r="G137" s="214"/>
      <c r="H137" s="214"/>
      <c r="I137" s="214"/>
      <c r="J137" s="214"/>
    </row>
    <row r="138" spans="2:10" ht="17.25" customHeight="1">
      <c r="B138" s="214"/>
      <c r="C138" s="214"/>
      <c r="D138" s="214"/>
      <c r="E138" s="214"/>
      <c r="F138" s="214"/>
      <c r="G138" s="214"/>
      <c r="H138" s="214"/>
      <c r="I138" s="214"/>
      <c r="J138" s="214"/>
    </row>
    <row r="139" spans="2:10" ht="17.25" customHeight="1">
      <c r="B139" s="214"/>
      <c r="C139" s="214"/>
      <c r="D139" s="214"/>
      <c r="E139" s="214"/>
      <c r="F139" s="214"/>
      <c r="G139" s="214"/>
      <c r="H139" s="214"/>
      <c r="I139" s="214"/>
      <c r="J139" s="214"/>
    </row>
    <row r="140" spans="2:10" ht="17.25" customHeight="1">
      <c r="B140" s="214"/>
      <c r="C140" s="214"/>
      <c r="D140" s="214"/>
      <c r="E140" s="214"/>
      <c r="F140" s="214"/>
      <c r="G140" s="214"/>
      <c r="H140" s="214"/>
      <c r="I140" s="214"/>
      <c r="J140" s="214"/>
    </row>
    <row r="141" spans="2:10" ht="17.25" customHeight="1">
      <c r="B141" s="214"/>
      <c r="C141" s="214"/>
      <c r="D141" s="214"/>
      <c r="E141" s="214"/>
      <c r="F141" s="214"/>
      <c r="G141" s="214"/>
      <c r="H141" s="214"/>
      <c r="I141" s="214"/>
      <c r="J141" s="214"/>
    </row>
    <row r="142" spans="2:10" ht="17.25" customHeight="1">
      <c r="B142" s="214"/>
      <c r="C142" s="214"/>
      <c r="D142" s="214"/>
      <c r="E142" s="214"/>
      <c r="F142" s="214"/>
      <c r="G142" s="214"/>
      <c r="H142" s="214"/>
      <c r="I142" s="214"/>
      <c r="J142" s="214"/>
    </row>
    <row r="143" spans="2:10" ht="17.25" customHeight="1">
      <c r="B143" s="214"/>
      <c r="C143" s="214"/>
      <c r="D143" s="214"/>
      <c r="E143" s="214"/>
      <c r="F143" s="214"/>
      <c r="G143" s="214"/>
      <c r="H143" s="214"/>
      <c r="I143" s="214"/>
      <c r="J143" s="214"/>
    </row>
    <row r="144" spans="2:10" ht="17.25" customHeight="1">
      <c r="B144" s="214"/>
      <c r="C144" s="214"/>
      <c r="D144" s="214"/>
      <c r="E144" s="214"/>
      <c r="F144" s="214"/>
      <c r="G144" s="214"/>
      <c r="H144" s="214"/>
      <c r="I144" s="214"/>
      <c r="J144" s="214"/>
    </row>
    <row r="145" spans="2:10" ht="17.25" customHeight="1">
      <c r="B145" s="214"/>
      <c r="C145" s="214"/>
      <c r="D145" s="214"/>
      <c r="E145" s="214"/>
      <c r="F145" s="214"/>
      <c r="G145" s="214"/>
      <c r="H145" s="214"/>
      <c r="I145" s="214"/>
      <c r="J145" s="214"/>
    </row>
    <row r="146" spans="2:10" ht="17.25" customHeight="1">
      <c r="B146" s="214"/>
      <c r="C146" s="214"/>
      <c r="D146" s="214"/>
      <c r="E146" s="214"/>
      <c r="F146" s="214"/>
      <c r="G146" s="214"/>
      <c r="H146" s="214"/>
      <c r="I146" s="214"/>
      <c r="J146" s="214"/>
    </row>
    <row r="147" spans="2:10" ht="17.25" customHeight="1">
      <c r="B147" s="214"/>
      <c r="C147" s="214"/>
      <c r="D147" s="214"/>
      <c r="E147" s="214"/>
      <c r="F147" s="214"/>
      <c r="G147" s="214"/>
      <c r="H147" s="214"/>
      <c r="I147" s="214"/>
      <c r="J147" s="214"/>
    </row>
    <row r="148" spans="2:10" ht="17.25" customHeight="1">
      <c r="B148" s="214"/>
      <c r="C148" s="214"/>
      <c r="D148" s="214"/>
      <c r="E148" s="214"/>
      <c r="F148" s="214"/>
      <c r="G148" s="214"/>
      <c r="H148" s="214"/>
      <c r="I148" s="214"/>
      <c r="J148" s="214"/>
    </row>
    <row r="149" spans="2:10" ht="17.25" customHeight="1">
      <c r="B149" s="214"/>
      <c r="C149" s="214"/>
      <c r="D149" s="214"/>
      <c r="E149" s="214"/>
      <c r="F149" s="214"/>
      <c r="G149" s="214"/>
      <c r="H149" s="214"/>
      <c r="I149" s="214"/>
      <c r="J149" s="214"/>
    </row>
    <row r="150" spans="2:10" ht="17.25" customHeight="1">
      <c r="B150" s="214"/>
      <c r="C150" s="214"/>
      <c r="D150" s="214"/>
      <c r="E150" s="214"/>
      <c r="F150" s="214"/>
      <c r="G150" s="214"/>
      <c r="H150" s="214"/>
      <c r="I150" s="214"/>
      <c r="J150" s="214"/>
    </row>
    <row r="151" spans="2:10" ht="17.25" customHeight="1">
      <c r="B151" s="214"/>
      <c r="C151" s="214"/>
      <c r="D151" s="214"/>
      <c r="E151" s="214"/>
      <c r="F151" s="214"/>
      <c r="G151" s="214"/>
      <c r="H151" s="214"/>
      <c r="I151" s="214"/>
      <c r="J151" s="214"/>
    </row>
    <row r="152" spans="2:10" ht="17.25" customHeight="1">
      <c r="B152" s="214"/>
      <c r="C152" s="214"/>
      <c r="D152" s="214"/>
      <c r="E152" s="214"/>
      <c r="F152" s="214"/>
      <c r="G152" s="214"/>
      <c r="H152" s="214"/>
      <c r="I152" s="214"/>
      <c r="J152" s="214"/>
    </row>
    <row r="153" spans="2:10" ht="17.25" customHeight="1">
      <c r="B153" s="214"/>
      <c r="C153" s="214"/>
      <c r="D153" s="214"/>
      <c r="E153" s="214"/>
      <c r="F153" s="214"/>
      <c r="G153" s="214"/>
      <c r="H153" s="214"/>
      <c r="I153" s="214"/>
      <c r="J153" s="214"/>
    </row>
    <row r="154" spans="2:10" ht="48.75" customHeight="1">
      <c r="B154" s="214"/>
      <c r="C154" s="214"/>
      <c r="D154" s="214"/>
      <c r="E154" s="36">
        <v>8</v>
      </c>
      <c r="F154" s="214"/>
      <c r="G154" s="214"/>
      <c r="H154" s="214"/>
      <c r="I154" s="214"/>
      <c r="J154" s="214"/>
    </row>
    <row r="155" spans="2:10" ht="17.25" customHeight="1">
      <c r="B155" s="214"/>
      <c r="C155" s="214"/>
      <c r="D155" s="214"/>
      <c r="E155" s="214"/>
      <c r="F155" s="214"/>
      <c r="G155" s="214"/>
      <c r="H155" s="214"/>
      <c r="I155" s="214"/>
      <c r="J155" s="214"/>
    </row>
    <row r="156" spans="2:10" ht="17.25" customHeight="1">
      <c r="B156" s="214"/>
      <c r="C156" s="214"/>
      <c r="D156" s="214"/>
      <c r="E156" s="214"/>
      <c r="F156" s="214"/>
      <c r="G156" s="214"/>
      <c r="H156" s="214"/>
      <c r="I156" s="214"/>
      <c r="J156" s="214"/>
    </row>
    <row r="157" spans="2:10" ht="17.25" customHeight="1">
      <c r="B157" s="214"/>
      <c r="C157" s="214"/>
      <c r="D157" s="214"/>
      <c r="E157" s="214"/>
      <c r="F157" s="214"/>
      <c r="G157" s="214"/>
      <c r="H157" s="214"/>
      <c r="I157" s="214"/>
      <c r="J157" s="214"/>
    </row>
    <row r="158" spans="2:10" ht="18" customHeight="1">
      <c r="B158" s="214"/>
      <c r="C158" s="214"/>
      <c r="D158" s="214"/>
      <c r="E158" s="214"/>
      <c r="F158" s="214"/>
      <c r="G158" s="214"/>
      <c r="H158" s="214"/>
      <c r="I158" s="214"/>
      <c r="J158" s="214"/>
    </row>
    <row r="159" spans="3:9" ht="18" customHeight="1">
      <c r="C159" s="150"/>
      <c r="G159" s="215"/>
      <c r="H159" s="215"/>
      <c r="I159" s="215"/>
    </row>
    <row r="160" spans="3:10" ht="18" customHeight="1">
      <c r="C160" s="199"/>
      <c r="D160" s="199"/>
      <c r="E160" s="75"/>
      <c r="F160" s="199"/>
      <c r="G160" s="199"/>
      <c r="H160" s="199"/>
      <c r="I160" s="199"/>
      <c r="J160" s="161"/>
    </row>
    <row r="161" ht="18" customHeight="1">
      <c r="I161" s="65"/>
    </row>
    <row r="162" ht="15">
      <c r="I162" s="65"/>
    </row>
    <row r="163" ht="15">
      <c r="C163" s="216"/>
    </row>
    <row r="352" ht="12.75" customHeight="1"/>
  </sheetData>
  <mergeCells count="19">
    <mergeCell ref="B124:I124"/>
    <mergeCell ref="B104:I104"/>
    <mergeCell ref="B108:I108"/>
    <mergeCell ref="B61:I61"/>
    <mergeCell ref="B98:I98"/>
    <mergeCell ref="B57:I57"/>
    <mergeCell ref="B43:I43"/>
    <mergeCell ref="B49:I49"/>
    <mergeCell ref="B53:I53"/>
    <mergeCell ref="B40:I40"/>
    <mergeCell ref="B20:I20"/>
    <mergeCell ref="B8:I8"/>
    <mergeCell ref="B10:I10"/>
    <mergeCell ref="B12:I12"/>
    <mergeCell ref="B14:I14"/>
    <mergeCell ref="D22:I22"/>
    <mergeCell ref="D35:I35"/>
    <mergeCell ref="D36:I36"/>
    <mergeCell ref="D37:I37"/>
  </mergeCells>
  <printOptions/>
  <pageMargins left="0.75" right="0.75" top="1" bottom="0.94" header="0.5" footer="0.5"/>
  <pageSetup cellComments="asDisplayed" fitToHeight="0" fitToWidth="1" horizontalDpi="600" verticalDpi="600" orientation="portrait" scale="69" r:id="rId1"/>
  <rowBreaks count="2" manualBreakCount="2">
    <brk id="45" max="8" man="1"/>
    <brk id="100" max="8" man="1"/>
  </rowBreaks>
</worksheet>
</file>

<file path=xl/worksheets/sheet6.xml><?xml version="1.0" encoding="utf-8"?>
<worksheet xmlns="http://schemas.openxmlformats.org/spreadsheetml/2006/main" xmlns:r="http://schemas.openxmlformats.org/officeDocument/2006/relationships">
  <sheetPr>
    <pageSetUpPr fitToPage="1"/>
  </sheetPr>
  <dimension ref="A1:BY162"/>
  <sheetViews>
    <sheetView zoomScale="75" zoomScaleNormal="75" zoomScaleSheetLayoutView="75" workbookViewId="0" topLeftCell="A1">
      <selection activeCell="H95" sqref="H95"/>
    </sheetView>
  </sheetViews>
  <sheetFormatPr defaultColWidth="9.140625" defaultRowHeight="12.75"/>
  <cols>
    <col min="1" max="1" width="5.00390625" style="138" customWidth="1"/>
    <col min="2" max="2" width="4.00390625" style="46" customWidth="1"/>
    <col min="3" max="3" width="28.57421875" style="46" customWidth="1"/>
    <col min="4" max="4" width="13.28125" style="46" customWidth="1"/>
    <col min="5" max="5" width="15.421875" style="46" customWidth="1"/>
    <col min="6" max="6" width="16.7109375" style="46" customWidth="1"/>
    <col min="7" max="7" width="17.421875" style="46" customWidth="1"/>
    <col min="8" max="8" width="19.140625" style="46" customWidth="1"/>
    <col min="9" max="9" width="18.140625" style="46" customWidth="1"/>
    <col min="10" max="10" width="10.57421875" style="46" bestFit="1" customWidth="1"/>
    <col min="11" max="11" width="8.57421875" style="46" customWidth="1"/>
    <col min="12" max="16384" width="9.140625" style="46" customWidth="1"/>
  </cols>
  <sheetData>
    <row r="1" ht="15.75">
      <c r="A1" s="137" t="s">
        <v>173</v>
      </c>
    </row>
    <row r="2" ht="9" customHeight="1">
      <c r="A2" s="137"/>
    </row>
    <row r="3" ht="15.75">
      <c r="A3" s="137" t="s">
        <v>174</v>
      </c>
    </row>
    <row r="4" ht="15.75">
      <c r="A4" s="137" t="s">
        <v>298</v>
      </c>
    </row>
    <row r="5" ht="18" customHeight="1"/>
    <row r="6" spans="1:2" ht="15.75">
      <c r="A6" s="139">
        <v>1</v>
      </c>
      <c r="B6" s="140" t="s">
        <v>175</v>
      </c>
    </row>
    <row r="7" ht="9.75" customHeight="1"/>
    <row r="8" spans="2:9" ht="60.75" customHeight="1">
      <c r="B8" s="284" t="s">
        <v>344</v>
      </c>
      <c r="C8" s="284"/>
      <c r="D8" s="284"/>
      <c r="E8" s="284"/>
      <c r="F8" s="284"/>
      <c r="G8" s="284"/>
      <c r="H8" s="284"/>
      <c r="I8" s="284"/>
    </row>
    <row r="9" ht="8.25" customHeight="1"/>
    <row r="10" spans="2:9" ht="78" customHeight="1">
      <c r="B10" s="284" t="s">
        <v>320</v>
      </c>
      <c r="C10" s="284"/>
      <c r="D10" s="284"/>
      <c r="E10" s="284"/>
      <c r="F10" s="284"/>
      <c r="G10" s="284"/>
      <c r="H10" s="284"/>
      <c r="I10" s="284"/>
    </row>
    <row r="11" spans="1:15" s="225" customFormat="1" ht="12.75" customHeight="1">
      <c r="A11" s="224"/>
      <c r="B11" s="226"/>
      <c r="C11" s="226"/>
      <c r="D11" s="226"/>
      <c r="E11" s="226"/>
      <c r="F11" s="226"/>
      <c r="G11" s="226"/>
      <c r="H11" s="226"/>
      <c r="I11" s="226"/>
      <c r="J11" s="226"/>
      <c r="K11" s="226"/>
      <c r="L11" s="226"/>
      <c r="M11" s="226"/>
      <c r="N11" s="226"/>
      <c r="O11" s="227"/>
    </row>
    <row r="12" spans="1:2" ht="15.75">
      <c r="A12" s="139">
        <v>2</v>
      </c>
      <c r="B12" s="140" t="s">
        <v>176</v>
      </c>
    </row>
    <row r="13" ht="9.75" customHeight="1"/>
    <row r="14" spans="8:9" ht="15.75">
      <c r="H14" s="139" t="s">
        <v>177</v>
      </c>
      <c r="I14" s="139" t="s">
        <v>177</v>
      </c>
    </row>
    <row r="15" spans="8:9" ht="15.75">
      <c r="H15" s="139" t="s">
        <v>178</v>
      </c>
      <c r="I15" s="139" t="s">
        <v>178</v>
      </c>
    </row>
    <row r="16" spans="8:9" ht="15.75">
      <c r="H16" s="139" t="s">
        <v>289</v>
      </c>
      <c r="I16" s="139" t="s">
        <v>265</v>
      </c>
    </row>
    <row r="17" spans="8:9" ht="15.75">
      <c r="H17" s="139" t="s">
        <v>93</v>
      </c>
      <c r="I17" s="139" t="s">
        <v>93</v>
      </c>
    </row>
    <row r="18" ht="12" customHeight="1"/>
    <row r="19" spans="2:9" ht="18" customHeight="1" thickBot="1">
      <c r="B19" s="46" t="s">
        <v>302</v>
      </c>
      <c r="H19" s="146">
        <v>6627</v>
      </c>
      <c r="I19" s="146">
        <v>-1650</v>
      </c>
    </row>
    <row r="21" spans="2:9" ht="50.25" customHeight="1">
      <c r="B21" s="284" t="s">
        <v>329</v>
      </c>
      <c r="C21" s="284"/>
      <c r="D21" s="284"/>
      <c r="E21" s="284"/>
      <c r="F21" s="284"/>
      <c r="G21" s="284"/>
      <c r="H21" s="284"/>
      <c r="I21" s="284"/>
    </row>
    <row r="23" spans="1:2" ht="15.75">
      <c r="A23" s="139">
        <v>3</v>
      </c>
      <c r="B23" s="140" t="s">
        <v>179</v>
      </c>
    </row>
    <row r="24" ht="10.5" customHeight="1"/>
    <row r="25" spans="2:9" ht="36" customHeight="1">
      <c r="B25" s="285" t="s">
        <v>330</v>
      </c>
      <c r="C25" s="284"/>
      <c r="D25" s="284"/>
      <c r="E25" s="284"/>
      <c r="F25" s="284"/>
      <c r="G25" s="284"/>
      <c r="H25" s="284"/>
      <c r="I25" s="284"/>
    </row>
    <row r="26" spans="2:9" ht="13.5" customHeight="1">
      <c r="B26" s="147"/>
      <c r="C26" s="142"/>
      <c r="D26" s="142"/>
      <c r="E26" s="142"/>
      <c r="F26" s="142"/>
      <c r="G26" s="142"/>
      <c r="H26" s="142"/>
      <c r="I26" s="142"/>
    </row>
    <row r="27" spans="1:2" ht="15.75">
      <c r="A27" s="139">
        <v>4</v>
      </c>
      <c r="B27" s="140" t="s">
        <v>180</v>
      </c>
    </row>
    <row r="28" ht="11.25" customHeight="1"/>
    <row r="29" ht="15">
      <c r="B29" s="46" t="s">
        <v>181</v>
      </c>
    </row>
    <row r="30" ht="12.75" customHeight="1"/>
    <row r="31" spans="1:2" ht="15.75">
      <c r="A31" s="139">
        <v>5</v>
      </c>
      <c r="B31" s="140" t="s">
        <v>100</v>
      </c>
    </row>
    <row r="32" spans="1:9" ht="15.75">
      <c r="A32" s="46"/>
      <c r="G32" s="148" t="s">
        <v>182</v>
      </c>
      <c r="I32" s="148" t="s">
        <v>182</v>
      </c>
    </row>
    <row r="33" spans="6:9" ht="15.75">
      <c r="F33" s="139" t="s">
        <v>183</v>
      </c>
      <c r="G33" s="139" t="s">
        <v>184</v>
      </c>
      <c r="H33" s="100" t="s">
        <v>185</v>
      </c>
      <c r="I33" s="148" t="s">
        <v>184</v>
      </c>
    </row>
    <row r="34" spans="6:9" ht="15.75">
      <c r="F34" s="139" t="s">
        <v>186</v>
      </c>
      <c r="G34" s="139" t="s">
        <v>186</v>
      </c>
      <c r="H34" s="148" t="s">
        <v>310</v>
      </c>
      <c r="I34" s="148" t="s">
        <v>187</v>
      </c>
    </row>
    <row r="35" spans="6:9" ht="15.75">
      <c r="F35" s="35" t="s">
        <v>289</v>
      </c>
      <c r="G35" s="38" t="s">
        <v>291</v>
      </c>
      <c r="H35" s="35" t="s">
        <v>289</v>
      </c>
      <c r="I35" s="38" t="s">
        <v>291</v>
      </c>
    </row>
    <row r="36" spans="6:9" ht="15.75">
      <c r="F36" s="139" t="s">
        <v>93</v>
      </c>
      <c r="G36" s="139" t="s">
        <v>93</v>
      </c>
      <c r="H36" s="139" t="s">
        <v>93</v>
      </c>
      <c r="I36" s="139" t="s">
        <v>93</v>
      </c>
    </row>
    <row r="37" spans="2:9" ht="15">
      <c r="B37" s="46" t="s">
        <v>188</v>
      </c>
      <c r="G37" s="60"/>
      <c r="I37" s="60"/>
    </row>
    <row r="38" spans="2:9" ht="15">
      <c r="B38" s="149"/>
      <c r="C38" s="149" t="s">
        <v>189</v>
      </c>
      <c r="F38" s="60">
        <v>-2011</v>
      </c>
      <c r="G38" s="60">
        <v>-1006</v>
      </c>
      <c r="H38" s="82">
        <v>-2859</v>
      </c>
      <c r="I38" s="60">
        <v>-1620</v>
      </c>
    </row>
    <row r="39" spans="3:9" ht="15">
      <c r="C39" s="149" t="s">
        <v>190</v>
      </c>
      <c r="F39" s="85">
        <v>0</v>
      </c>
      <c r="G39" s="85">
        <v>0</v>
      </c>
      <c r="H39" s="85">
        <v>0</v>
      </c>
      <c r="I39" s="85">
        <v>0</v>
      </c>
    </row>
    <row r="40" spans="1:9" s="150" customFormat="1" ht="18" customHeight="1">
      <c r="A40" s="41"/>
      <c r="C40" s="151"/>
      <c r="F40" s="152">
        <f>SUM(F38:F39)</f>
        <v>-2011</v>
      </c>
      <c r="G40" s="152">
        <f>SUM(G38:G39)</f>
        <v>-1006</v>
      </c>
      <c r="H40" s="152">
        <f>SUM(H38:H39)</f>
        <v>-2859</v>
      </c>
      <c r="I40" s="152">
        <f>SUM(I38:I39)</f>
        <v>-1620</v>
      </c>
    </row>
    <row r="41" spans="1:9" s="150" customFormat="1" ht="12" customHeight="1">
      <c r="A41" s="41"/>
      <c r="C41" s="151"/>
      <c r="F41" s="152"/>
      <c r="G41" s="152"/>
      <c r="H41" s="152"/>
      <c r="I41" s="152"/>
    </row>
    <row r="42" spans="2:9" ht="15.75" customHeight="1">
      <c r="B42" s="150" t="s">
        <v>191</v>
      </c>
      <c r="F42" s="60"/>
      <c r="G42" s="60"/>
      <c r="I42" s="60"/>
    </row>
    <row r="43" spans="3:9" ht="15">
      <c r="C43" s="149" t="s">
        <v>342</v>
      </c>
      <c r="F43" s="228">
        <v>51</v>
      </c>
      <c r="G43" s="86">
        <v>-153</v>
      </c>
      <c r="H43" s="86">
        <v>51</v>
      </c>
      <c r="I43" s="229">
        <v>-153</v>
      </c>
    </row>
    <row r="44" spans="3:9" ht="15">
      <c r="C44" s="149" t="s">
        <v>343</v>
      </c>
      <c r="F44" s="169">
        <v>20</v>
      </c>
      <c r="G44" s="85">
        <v>0</v>
      </c>
      <c r="H44" s="85">
        <v>20</v>
      </c>
      <c r="I44" s="230">
        <v>0</v>
      </c>
    </row>
    <row r="45" spans="1:9" s="150" customFormat="1" ht="18" customHeight="1">
      <c r="A45" s="41"/>
      <c r="F45" s="231">
        <f>SUM(F43:F44)</f>
        <v>71</v>
      </c>
      <c r="G45" s="232">
        <f>SUM(G43:G44)</f>
        <v>-153</v>
      </c>
      <c r="H45" s="232">
        <f>SUM(H43:H44)</f>
        <v>71</v>
      </c>
      <c r="I45" s="233">
        <f>SUM(I43:I44)</f>
        <v>-153</v>
      </c>
    </row>
    <row r="46" spans="6:9" ht="9.75" customHeight="1">
      <c r="F46" s="85"/>
      <c r="G46" s="85"/>
      <c r="H46" s="154"/>
      <c r="I46" s="85"/>
    </row>
    <row r="47" spans="1:9" s="150" customFormat="1" ht="18.75" customHeight="1" thickBot="1">
      <c r="A47" s="41"/>
      <c r="F47" s="155">
        <f>F40+F45</f>
        <v>-1940</v>
      </c>
      <c r="G47" s="155">
        <f>G40+G45</f>
        <v>-1159</v>
      </c>
      <c r="H47" s="155">
        <f>H40+H45</f>
        <v>-2788</v>
      </c>
      <c r="I47" s="155">
        <f>I40+I45</f>
        <v>-1773</v>
      </c>
    </row>
    <row r="48" spans="6:9" ht="15">
      <c r="F48" s="154"/>
      <c r="G48" s="154"/>
      <c r="H48" s="154"/>
      <c r="I48" s="154"/>
    </row>
    <row r="49" spans="2:9" ht="48" customHeight="1">
      <c r="B49" s="284" t="s">
        <v>321</v>
      </c>
      <c r="C49" s="284"/>
      <c r="D49" s="284"/>
      <c r="E49" s="284"/>
      <c r="F49" s="284"/>
      <c r="G49" s="284"/>
      <c r="H49" s="284"/>
      <c r="I49" s="284"/>
    </row>
    <row r="50" ht="15.75">
      <c r="E50" s="31"/>
    </row>
    <row r="51" ht="87.75" customHeight="1">
      <c r="E51" s="31">
        <v>9</v>
      </c>
    </row>
    <row r="52" spans="1:2" ht="15.75">
      <c r="A52" s="139">
        <v>6</v>
      </c>
      <c r="B52" s="140" t="s">
        <v>192</v>
      </c>
    </row>
    <row r="53" ht="9.75" customHeight="1"/>
    <row r="54" spans="2:9" ht="57.75" customHeight="1">
      <c r="B54" s="284" t="s">
        <v>331</v>
      </c>
      <c r="C54" s="284"/>
      <c r="D54" s="284"/>
      <c r="E54" s="284"/>
      <c r="F54" s="284"/>
      <c r="G54" s="284"/>
      <c r="H54" s="284"/>
      <c r="I54" s="284"/>
    </row>
    <row r="55" ht="21" customHeight="1"/>
    <row r="56" spans="1:2" ht="21" customHeight="1">
      <c r="A56" s="38">
        <v>7</v>
      </c>
      <c r="B56" s="31" t="s">
        <v>193</v>
      </c>
    </row>
    <row r="57" spans="1:2" ht="9.75" customHeight="1">
      <c r="A57" s="139"/>
      <c r="B57" s="140"/>
    </row>
    <row r="58" spans="1:2" ht="15.75">
      <c r="A58" s="139"/>
      <c r="B58" s="46" t="s">
        <v>194</v>
      </c>
    </row>
    <row r="59" spans="8:9" ht="29.25" customHeight="1">
      <c r="H59" s="121" t="s">
        <v>195</v>
      </c>
      <c r="I59" s="121" t="s">
        <v>309</v>
      </c>
    </row>
    <row r="60" spans="1:9" s="150" customFormat="1" ht="18" customHeight="1">
      <c r="A60" s="41"/>
      <c r="H60" s="35" t="s">
        <v>289</v>
      </c>
      <c r="I60" s="35" t="s">
        <v>289</v>
      </c>
    </row>
    <row r="61" spans="8:9" ht="15.75">
      <c r="H61" s="139" t="s">
        <v>93</v>
      </c>
      <c r="I61" s="139" t="s">
        <v>93</v>
      </c>
    </row>
    <row r="63" spans="2:9" ht="15">
      <c r="B63" s="46" t="s">
        <v>196</v>
      </c>
      <c r="H63" s="60">
        <v>0</v>
      </c>
      <c r="I63" s="60">
        <v>279</v>
      </c>
    </row>
    <row r="64" spans="1:9" s="157" customFormat="1" ht="18" customHeight="1" thickBot="1">
      <c r="A64" s="156"/>
      <c r="B64" s="157" t="s">
        <v>283</v>
      </c>
      <c r="H64" s="158">
        <v>0</v>
      </c>
      <c r="I64" s="158">
        <v>188</v>
      </c>
    </row>
    <row r="65" spans="1:2" ht="15.75">
      <c r="A65" s="139"/>
      <c r="B65" s="140"/>
    </row>
    <row r="66" spans="1:2" ht="15.75">
      <c r="A66" s="139"/>
      <c r="B66" s="46" t="s">
        <v>305</v>
      </c>
    </row>
    <row r="67" ht="15" customHeight="1"/>
    <row r="68" spans="3:9" ht="15.75">
      <c r="C68" s="140"/>
      <c r="D68" s="140"/>
      <c r="G68" s="139" t="s">
        <v>197</v>
      </c>
      <c r="H68" s="139" t="s">
        <v>198</v>
      </c>
      <c r="I68" s="139" t="s">
        <v>199</v>
      </c>
    </row>
    <row r="69" spans="7:9" ht="15.75">
      <c r="G69" s="139" t="s">
        <v>93</v>
      </c>
      <c r="H69" s="139" t="s">
        <v>93</v>
      </c>
      <c r="I69" s="139" t="s">
        <v>93</v>
      </c>
    </row>
    <row r="70" ht="15">
      <c r="B70" s="46" t="s">
        <v>200</v>
      </c>
    </row>
    <row r="71" spans="2:9" ht="15">
      <c r="B71" s="149" t="s">
        <v>201</v>
      </c>
      <c r="G71" s="46">
        <v>9752</v>
      </c>
      <c r="H71" s="46">
        <v>8300</v>
      </c>
      <c r="I71" s="46">
        <f>SUM(G71:H71)</f>
        <v>18052</v>
      </c>
    </row>
    <row r="72" spans="2:9" ht="15">
      <c r="B72" s="149" t="s">
        <v>202</v>
      </c>
      <c r="G72" s="46">
        <v>161</v>
      </c>
      <c r="H72" s="154">
        <v>0</v>
      </c>
      <c r="I72" s="46">
        <f>SUM(G72:H72)</f>
        <v>161</v>
      </c>
    </row>
    <row r="73" spans="7:9" ht="18.75" customHeight="1" thickBot="1">
      <c r="G73" s="159">
        <f>SUM(G71:G72)</f>
        <v>9913</v>
      </c>
      <c r="H73" s="159">
        <f>SUM(H71:H72)</f>
        <v>8300</v>
      </c>
      <c r="I73" s="159">
        <f>SUM(I71:I72)</f>
        <v>18213</v>
      </c>
    </row>
    <row r="74" ht="15.75" thickTop="1"/>
    <row r="75" spans="2:9" ht="15">
      <c r="B75" s="46" t="s">
        <v>203</v>
      </c>
      <c r="I75" s="60"/>
    </row>
    <row r="76" spans="2:9" ht="15">
      <c r="B76" s="149" t="s">
        <v>201</v>
      </c>
      <c r="G76" s="46">
        <v>7010</v>
      </c>
      <c r="H76" s="46">
        <v>3337</v>
      </c>
      <c r="I76" s="46">
        <f>SUM(G76:H76)</f>
        <v>10347</v>
      </c>
    </row>
    <row r="77" spans="2:9" ht="15">
      <c r="B77" s="149" t="s">
        <v>202</v>
      </c>
      <c r="G77" s="46">
        <v>161</v>
      </c>
      <c r="H77" s="154">
        <v>0</v>
      </c>
      <c r="I77" s="46">
        <f>SUM(G77:H77)</f>
        <v>161</v>
      </c>
    </row>
    <row r="78" spans="7:9" ht="18.75" customHeight="1" thickBot="1">
      <c r="G78" s="159">
        <f>SUM(G76:G77)</f>
        <v>7171</v>
      </c>
      <c r="H78" s="159">
        <f>SUM(H76:H77)</f>
        <v>3337</v>
      </c>
      <c r="I78" s="159">
        <f>SUM(I76:I77)</f>
        <v>10508</v>
      </c>
    </row>
    <row r="79" ht="15.75" thickTop="1">
      <c r="I79" s="60"/>
    </row>
    <row r="80" spans="2:9" ht="15">
      <c r="B80" s="46" t="s">
        <v>204</v>
      </c>
      <c r="I80" s="60"/>
    </row>
    <row r="81" spans="2:9" ht="15.75" thickBot="1">
      <c r="B81" s="149" t="s">
        <v>201</v>
      </c>
      <c r="G81" s="160">
        <v>4399</v>
      </c>
      <c r="H81" s="160">
        <v>3337</v>
      </c>
      <c r="I81" s="160">
        <f>SUM(G81:H81)</f>
        <v>7736</v>
      </c>
    </row>
    <row r="82" spans="7:9" ht="15.75" thickTop="1">
      <c r="G82" s="65"/>
      <c r="H82" s="65"/>
      <c r="I82" s="82"/>
    </row>
    <row r="83" spans="1:2" ht="15.75">
      <c r="A83" s="139">
        <v>8</v>
      </c>
      <c r="B83" s="140" t="s">
        <v>205</v>
      </c>
    </row>
    <row r="84" spans="1:2" ht="9.75" customHeight="1">
      <c r="A84" s="139"/>
      <c r="B84" s="140"/>
    </row>
    <row r="85" spans="2:10" ht="68.25" customHeight="1">
      <c r="B85" s="284" t="s">
        <v>326</v>
      </c>
      <c r="C85" s="284"/>
      <c r="D85" s="284"/>
      <c r="E85" s="284"/>
      <c r="F85" s="284"/>
      <c r="G85" s="284"/>
      <c r="H85" s="284"/>
      <c r="I85" s="284"/>
      <c r="J85" s="161"/>
    </row>
    <row r="86" spans="2:10" ht="21.75" customHeight="1">
      <c r="B86" s="142"/>
      <c r="C86" s="142"/>
      <c r="D86" s="142"/>
      <c r="E86" s="142"/>
      <c r="F86" s="142"/>
      <c r="G86" s="142"/>
      <c r="H86" s="162"/>
      <c r="I86" s="142"/>
      <c r="J86" s="163"/>
    </row>
    <row r="87" spans="1:2" ht="15.75">
      <c r="A87" s="139">
        <v>9</v>
      </c>
      <c r="B87" s="140" t="s">
        <v>206</v>
      </c>
    </row>
    <row r="89" spans="2:9" ht="15.75">
      <c r="B89" s="46" t="s">
        <v>207</v>
      </c>
      <c r="G89" s="139" t="s">
        <v>208</v>
      </c>
      <c r="H89" s="139" t="s">
        <v>209</v>
      </c>
      <c r="I89" s="139" t="s">
        <v>210</v>
      </c>
    </row>
    <row r="90" spans="7:9" ht="15.75">
      <c r="G90" s="139" t="s">
        <v>211</v>
      </c>
      <c r="H90" s="139" t="s">
        <v>212</v>
      </c>
      <c r="I90" s="139" t="s">
        <v>213</v>
      </c>
    </row>
    <row r="91" spans="7:9" ht="15.75">
      <c r="G91" s="164" t="s">
        <v>214</v>
      </c>
      <c r="H91" s="139" t="s">
        <v>93</v>
      </c>
      <c r="I91" s="139" t="s">
        <v>93</v>
      </c>
    </row>
    <row r="92" spans="7:10" ht="15.75">
      <c r="G92" s="164"/>
      <c r="H92" s="139"/>
      <c r="I92" s="267"/>
      <c r="J92" s="65"/>
    </row>
    <row r="93" spans="2:9" ht="15.75">
      <c r="B93" s="46" t="s">
        <v>57</v>
      </c>
      <c r="C93" s="150" t="s">
        <v>215</v>
      </c>
      <c r="G93" s="165"/>
      <c r="H93" s="167"/>
      <c r="I93" s="167"/>
    </row>
    <row r="94" spans="3:9" ht="15">
      <c r="C94" s="150" t="s">
        <v>216</v>
      </c>
      <c r="G94" s="169">
        <v>0</v>
      </c>
      <c r="H94" s="170">
        <v>8216</v>
      </c>
      <c r="I94" s="170">
        <f>SUM(G94:H94)</f>
        <v>8216</v>
      </c>
    </row>
    <row r="95" spans="3:9" ht="18" customHeight="1">
      <c r="C95" s="150"/>
      <c r="G95" s="171"/>
      <c r="H95" s="172">
        <f>SUM(H94:H94)</f>
        <v>8216</v>
      </c>
      <c r="I95" s="172">
        <f>SUM(G95:H95)</f>
        <v>8216</v>
      </c>
    </row>
    <row r="96" spans="3:9" ht="15">
      <c r="C96" s="150" t="s">
        <v>217</v>
      </c>
      <c r="G96" s="173"/>
      <c r="H96" s="168"/>
      <c r="I96" s="174"/>
    </row>
    <row r="97" spans="3:9" ht="15">
      <c r="C97" s="150" t="s">
        <v>216</v>
      </c>
      <c r="G97" s="169">
        <v>0</v>
      </c>
      <c r="H97" s="170">
        <f>98325+2153</f>
        <v>100478</v>
      </c>
      <c r="I97" s="170">
        <f>SUM(G97:H97)</f>
        <v>100478</v>
      </c>
    </row>
    <row r="98" spans="3:9" ht="18" customHeight="1">
      <c r="C98" s="150"/>
      <c r="G98" s="82"/>
      <c r="H98" s="175">
        <f>SUM(H95:H97)</f>
        <v>108694</v>
      </c>
      <c r="I98" s="175">
        <f>SUM(I95:I97)</f>
        <v>108694</v>
      </c>
    </row>
    <row r="99" spans="3:9" ht="15">
      <c r="C99" s="150"/>
      <c r="G99" s="176"/>
      <c r="H99" s="177"/>
      <c r="I99" s="177"/>
    </row>
    <row r="100" spans="3:9" ht="15">
      <c r="C100" s="150" t="s">
        <v>218</v>
      </c>
      <c r="G100" s="178"/>
      <c r="H100" s="179"/>
      <c r="I100" s="179"/>
    </row>
    <row r="101" spans="3:9" ht="15">
      <c r="C101" s="150" t="s">
        <v>216</v>
      </c>
      <c r="G101" s="180">
        <v>0</v>
      </c>
      <c r="H101" s="170">
        <v>63321</v>
      </c>
      <c r="I101" s="170">
        <f>SUM(G101:H101)</f>
        <v>63321</v>
      </c>
    </row>
    <row r="102" spans="3:9" ht="18" customHeight="1">
      <c r="C102" s="150"/>
      <c r="G102" s="181"/>
      <c r="H102" s="182">
        <f>H101</f>
        <v>63321</v>
      </c>
      <c r="I102" s="182">
        <f>I101</f>
        <v>63321</v>
      </c>
    </row>
    <row r="103" spans="3:9" ht="15">
      <c r="C103" s="150"/>
      <c r="G103" s="177"/>
      <c r="H103" s="177"/>
      <c r="I103" s="177"/>
    </row>
    <row r="104" spans="3:15" ht="18" customHeight="1" thickBot="1">
      <c r="C104" s="150" t="s">
        <v>219</v>
      </c>
      <c r="G104" s="183"/>
      <c r="H104" s="184">
        <f>H98+H102</f>
        <v>172015</v>
      </c>
      <c r="I104" s="184">
        <f>I98+I102</f>
        <v>172015</v>
      </c>
      <c r="J104" s="185"/>
      <c r="K104" s="185"/>
      <c r="L104" s="185"/>
      <c r="M104" s="185"/>
      <c r="N104" s="185"/>
      <c r="O104" s="65"/>
    </row>
    <row r="105" ht="16.5" thickTop="1">
      <c r="E105" s="31"/>
    </row>
    <row r="106" ht="64.5" customHeight="1">
      <c r="E106" s="31">
        <v>10</v>
      </c>
    </row>
    <row r="107" spans="1:2" s="150" customFormat="1" ht="21" customHeight="1">
      <c r="A107" s="38">
        <v>10</v>
      </c>
      <c r="B107" s="31" t="s">
        <v>220</v>
      </c>
    </row>
    <row r="108" ht="9.75" customHeight="1"/>
    <row r="109" spans="2:10" ht="31.5" customHeight="1">
      <c r="B109" s="285" t="s">
        <v>276</v>
      </c>
      <c r="C109" s="285"/>
      <c r="D109" s="285"/>
      <c r="E109" s="285"/>
      <c r="F109" s="285"/>
      <c r="G109" s="285"/>
      <c r="H109" s="285"/>
      <c r="I109" s="285"/>
      <c r="J109" s="186"/>
    </row>
    <row r="110" spans="2:10" ht="15">
      <c r="B110" s="147"/>
      <c r="C110" s="147"/>
      <c r="D110" s="147"/>
      <c r="E110" s="147"/>
      <c r="F110" s="147"/>
      <c r="G110" s="147"/>
      <c r="H110" s="147"/>
      <c r="I110" s="147"/>
      <c r="J110" s="186"/>
    </row>
    <row r="111" spans="4:5" ht="15.75">
      <c r="D111" s="287" t="s">
        <v>340</v>
      </c>
      <c r="E111" s="287"/>
    </row>
    <row r="112" spans="2:7" ht="15.75">
      <c r="B112" s="140" t="s">
        <v>221</v>
      </c>
      <c r="D112" s="287" t="s">
        <v>222</v>
      </c>
      <c r="E112" s="287"/>
      <c r="G112" s="140" t="s">
        <v>223</v>
      </c>
    </row>
    <row r="114" spans="2:9" ht="78" customHeight="1">
      <c r="B114" s="282" t="s">
        <v>224</v>
      </c>
      <c r="C114" s="282"/>
      <c r="D114" s="286">
        <v>126000</v>
      </c>
      <c r="E114" s="286"/>
      <c r="G114" s="284" t="s">
        <v>225</v>
      </c>
      <c r="H114" s="284"/>
      <c r="I114" s="284"/>
    </row>
    <row r="116" spans="2:9" ht="62.25" customHeight="1">
      <c r="B116" s="46" t="s">
        <v>226</v>
      </c>
      <c r="D116" s="286">
        <v>126000</v>
      </c>
      <c r="E116" s="286"/>
      <c r="G116" s="284" t="s">
        <v>275</v>
      </c>
      <c r="H116" s="284"/>
      <c r="I116" s="284"/>
    </row>
    <row r="117" spans="4:9" ht="21" customHeight="1">
      <c r="D117" s="187"/>
      <c r="E117" s="187"/>
      <c r="G117" s="142"/>
      <c r="H117" s="188"/>
      <c r="I117" s="188"/>
    </row>
    <row r="118" spans="1:2" ht="15.75">
      <c r="A118" s="139">
        <v>11</v>
      </c>
      <c r="B118" s="140" t="s">
        <v>227</v>
      </c>
    </row>
    <row r="119" ht="9.75" customHeight="1"/>
    <row r="120" spans="1:77" s="190" customFormat="1" ht="15">
      <c r="A120" s="138"/>
      <c r="B120" s="40" t="s">
        <v>228</v>
      </c>
      <c r="C120" s="189"/>
      <c r="D120" s="189"/>
      <c r="E120" s="189"/>
      <c r="F120" s="189"/>
      <c r="G120" s="189"/>
      <c r="H120" s="189"/>
      <c r="I120" s="189"/>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row>
    <row r="121" spans="1:77" s="190" customFormat="1" ht="21.75" customHeight="1">
      <c r="A121" s="138"/>
      <c r="B121" s="40"/>
      <c r="C121" s="189"/>
      <c r="D121" s="189"/>
      <c r="E121" s="189"/>
      <c r="F121" s="189"/>
      <c r="G121" s="189"/>
      <c r="H121" s="189"/>
      <c r="I121" s="189"/>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row>
    <row r="122" spans="1:2" ht="15.75">
      <c r="A122" s="139">
        <v>12</v>
      </c>
      <c r="B122" s="140" t="s">
        <v>229</v>
      </c>
    </row>
    <row r="123" ht="9.75" customHeight="1"/>
    <row r="124" spans="2:9" ht="15" customHeight="1">
      <c r="B124" s="284" t="s">
        <v>230</v>
      </c>
      <c r="C124" s="284"/>
      <c r="D124" s="284"/>
      <c r="E124" s="284"/>
      <c r="F124" s="284"/>
      <c r="G124" s="284"/>
      <c r="H124" s="284"/>
      <c r="I124" s="284"/>
    </row>
    <row r="125" ht="21.75" customHeight="1"/>
    <row r="126" spans="1:2" ht="15.75">
      <c r="A126" s="139">
        <v>13</v>
      </c>
      <c r="B126" s="140" t="s">
        <v>323</v>
      </c>
    </row>
    <row r="127" ht="9.75" customHeight="1"/>
    <row r="128" spans="2:3" ht="15">
      <c r="B128" s="46" t="s">
        <v>231</v>
      </c>
      <c r="C128" s="46" t="s">
        <v>322</v>
      </c>
    </row>
    <row r="130" spans="3:9" ht="51" customHeight="1">
      <c r="C130" s="284" t="s">
        <v>306</v>
      </c>
      <c r="D130" s="284"/>
      <c r="E130" s="284"/>
      <c r="F130" s="284"/>
      <c r="G130" s="284"/>
      <c r="H130" s="284"/>
      <c r="I130" s="284"/>
    </row>
    <row r="131" spans="6:9" ht="21" customHeight="1">
      <c r="F131" s="288" t="s">
        <v>195</v>
      </c>
      <c r="G131" s="288"/>
      <c r="H131" s="288" t="s">
        <v>309</v>
      </c>
      <c r="I131" s="288"/>
    </row>
    <row r="132" spans="6:9" ht="15.75">
      <c r="F132" s="35" t="s">
        <v>289</v>
      </c>
      <c r="G132" s="35" t="s">
        <v>291</v>
      </c>
      <c r="H132" s="35" t="s">
        <v>289</v>
      </c>
      <c r="I132" s="35" t="s">
        <v>291</v>
      </c>
    </row>
    <row r="133" spans="6:9" ht="15.75">
      <c r="F133" s="139"/>
      <c r="G133" s="139"/>
      <c r="H133" s="139"/>
      <c r="I133" s="139"/>
    </row>
    <row r="134" spans="1:9" s="150" customFormat="1" ht="15.75" customHeight="1">
      <c r="A134" s="41"/>
      <c r="C134" s="150" t="s">
        <v>307</v>
      </c>
      <c r="F134" s="205">
        <v>3732</v>
      </c>
      <c r="G134" s="205">
        <v>1395</v>
      </c>
      <c r="H134" s="205">
        <v>1041</v>
      </c>
      <c r="I134" s="205">
        <v>-12104</v>
      </c>
    </row>
    <row r="135" spans="1:9" s="150" customFormat="1" ht="18" customHeight="1">
      <c r="A135" s="41"/>
      <c r="C135" s="150" t="s">
        <v>232</v>
      </c>
      <c r="F135" s="153">
        <v>183771</v>
      </c>
      <c r="G135" s="150">
        <v>169102</v>
      </c>
      <c r="H135" s="153">
        <v>183771</v>
      </c>
      <c r="I135" s="150">
        <v>169102</v>
      </c>
    </row>
    <row r="136" spans="1:9" s="150" customFormat="1" ht="21" customHeight="1" thickBot="1">
      <c r="A136" s="41"/>
      <c r="C136" s="150" t="s">
        <v>324</v>
      </c>
      <c r="F136" s="192">
        <f>F134/F135*100</f>
        <v>2.0307883180697717</v>
      </c>
      <c r="G136" s="192">
        <v>0.82</v>
      </c>
      <c r="H136" s="192">
        <f>H134/H135*100</f>
        <v>0.5664658732879507</v>
      </c>
      <c r="I136" s="192">
        <v>-7.16</v>
      </c>
    </row>
    <row r="137" spans="6:9" ht="15">
      <c r="F137" s="193"/>
      <c r="G137" s="193"/>
      <c r="H137" s="193"/>
      <c r="I137" s="193"/>
    </row>
    <row r="138" spans="2:3" ht="15">
      <c r="B138" s="46" t="s">
        <v>233</v>
      </c>
      <c r="C138" s="46" t="s">
        <v>327</v>
      </c>
    </row>
    <row r="140" spans="3:9" ht="40.5" customHeight="1">
      <c r="C140" s="284" t="s">
        <v>341</v>
      </c>
      <c r="D140" s="284"/>
      <c r="E140" s="284"/>
      <c r="F140" s="284"/>
      <c r="G140" s="284"/>
      <c r="H140" s="284"/>
      <c r="I140" s="284"/>
    </row>
    <row r="141" spans="6:9" ht="15.75">
      <c r="F141" s="288" t="s">
        <v>195</v>
      </c>
      <c r="G141" s="288"/>
      <c r="H141" s="288" t="s">
        <v>309</v>
      </c>
      <c r="I141" s="288"/>
    </row>
    <row r="142" spans="6:9" ht="15.75">
      <c r="F142" s="35" t="s">
        <v>289</v>
      </c>
      <c r="G142" s="35" t="s">
        <v>291</v>
      </c>
      <c r="H142" s="35" t="s">
        <v>289</v>
      </c>
      <c r="I142" s="35" t="s">
        <v>291</v>
      </c>
    </row>
    <row r="143" spans="1:9" ht="20.25" customHeight="1">
      <c r="A143" s="239"/>
      <c r="B143" s="65"/>
      <c r="F143" s="139"/>
      <c r="G143" s="139"/>
      <c r="H143" s="139"/>
      <c r="I143" s="139"/>
    </row>
    <row r="144" spans="3:9" ht="20.25" customHeight="1">
      <c r="C144" s="150" t="s">
        <v>307</v>
      </c>
      <c r="F144" s="205">
        <f>+F134</f>
        <v>3732</v>
      </c>
      <c r="G144" s="205">
        <v>1395</v>
      </c>
      <c r="H144" s="205">
        <f>+H134</f>
        <v>1041</v>
      </c>
      <c r="I144" s="205">
        <v>-12104</v>
      </c>
    </row>
    <row r="145" spans="3:9" ht="20.25" customHeight="1">
      <c r="C145" s="150" t="s">
        <v>232</v>
      </c>
      <c r="D145" s="150"/>
      <c r="E145" s="150"/>
      <c r="F145" s="153">
        <v>185901</v>
      </c>
      <c r="G145" s="153">
        <v>185901</v>
      </c>
      <c r="H145" s="153">
        <v>185901</v>
      </c>
      <c r="I145" s="153">
        <v>185901</v>
      </c>
    </row>
    <row r="146" spans="3:9" ht="18" customHeight="1" thickBot="1">
      <c r="C146" s="150" t="s">
        <v>328</v>
      </c>
      <c r="D146" s="150"/>
      <c r="E146" s="150"/>
      <c r="F146" s="192">
        <f>+F144/F145*100</f>
        <v>2.0075201316829925</v>
      </c>
      <c r="G146" s="192">
        <v>0.7503994061355238</v>
      </c>
      <c r="H146" s="192">
        <f>+H144/H145*100</f>
        <v>0.5599754708151112</v>
      </c>
      <c r="I146" s="192">
        <v>0</v>
      </c>
    </row>
    <row r="147" ht="18" customHeight="1">
      <c r="E147" s="145"/>
    </row>
    <row r="148" spans="3:9" ht="36" customHeight="1">
      <c r="C148" s="284" t="s">
        <v>325</v>
      </c>
      <c r="D148" s="284"/>
      <c r="E148" s="284"/>
      <c r="F148" s="284"/>
      <c r="G148" s="284"/>
      <c r="H148" s="284"/>
      <c r="I148" s="284"/>
    </row>
    <row r="149" spans="3:8" ht="18" customHeight="1">
      <c r="C149" s="65"/>
      <c r="D149" s="65"/>
      <c r="E149" s="238"/>
      <c r="F149" s="65"/>
      <c r="G149" s="65"/>
      <c r="H149" s="65"/>
    </row>
    <row r="150" spans="3:8" ht="18" customHeight="1">
      <c r="C150" s="65"/>
      <c r="D150" s="65"/>
      <c r="E150" s="238"/>
      <c r="F150" s="65"/>
      <c r="G150" s="65"/>
      <c r="H150" s="65"/>
    </row>
    <row r="151" spans="3:8" ht="18" customHeight="1">
      <c r="C151" s="65"/>
      <c r="D151" s="65"/>
      <c r="E151" s="238"/>
      <c r="F151" s="65"/>
      <c r="G151" s="65"/>
      <c r="H151" s="65"/>
    </row>
    <row r="152" spans="3:8" ht="18" customHeight="1">
      <c r="C152" s="65"/>
      <c r="D152" s="65"/>
      <c r="E152" s="238"/>
      <c r="F152" s="65"/>
      <c r="G152" s="65"/>
      <c r="H152" s="65"/>
    </row>
    <row r="153" spans="3:8" ht="18" customHeight="1">
      <c r="C153" s="65"/>
      <c r="D153" s="65"/>
      <c r="E153" s="238"/>
      <c r="F153" s="65"/>
      <c r="G153" s="65"/>
      <c r="H153" s="65"/>
    </row>
    <row r="154" spans="3:8" ht="18" customHeight="1">
      <c r="C154" s="65"/>
      <c r="D154" s="65"/>
      <c r="E154" s="238"/>
      <c r="F154" s="65"/>
      <c r="G154" s="65"/>
      <c r="H154" s="65"/>
    </row>
    <row r="155" ht="18" customHeight="1">
      <c r="E155" s="145"/>
    </row>
    <row r="156" ht="20.25" customHeight="1">
      <c r="E156" s="145"/>
    </row>
    <row r="157" ht="20.25" customHeight="1">
      <c r="E157" s="145"/>
    </row>
    <row r="158" ht="16.5" customHeight="1">
      <c r="E158" s="140">
        <v>11</v>
      </c>
    </row>
    <row r="162" ht="15.75">
      <c r="E162" s="140"/>
    </row>
  </sheetData>
  <mergeCells count="23">
    <mergeCell ref="F141:G141"/>
    <mergeCell ref="H141:I141"/>
    <mergeCell ref="F131:G131"/>
    <mergeCell ref="H131:I131"/>
    <mergeCell ref="B114:C114"/>
    <mergeCell ref="B124:I124"/>
    <mergeCell ref="C130:I130"/>
    <mergeCell ref="D114:E114"/>
    <mergeCell ref="G114:I114"/>
    <mergeCell ref="B8:I8"/>
    <mergeCell ref="B10:I10"/>
    <mergeCell ref="B21:I21"/>
    <mergeCell ref="B85:I85"/>
    <mergeCell ref="C148:I148"/>
    <mergeCell ref="B25:I25"/>
    <mergeCell ref="B49:I49"/>
    <mergeCell ref="B54:I54"/>
    <mergeCell ref="D116:E116"/>
    <mergeCell ref="G116:I116"/>
    <mergeCell ref="C140:I140"/>
    <mergeCell ref="B109:I109"/>
    <mergeCell ref="D111:E111"/>
    <mergeCell ref="D112:E112"/>
  </mergeCells>
  <printOptions/>
  <pageMargins left="0.75" right="0.75" top="0.64" bottom="0.67" header="0.5" footer="0.5"/>
  <pageSetup cellComments="asDisplayed" fitToHeight="0" fitToWidth="1" horizontalDpi="600" verticalDpi="600" orientation="portrait" scale="66" r:id="rId1"/>
  <rowBreaks count="2" manualBreakCount="2">
    <brk id="51" max="8" man="1"/>
    <brk id="106" max="8" man="1"/>
  </rowBreaks>
</worksheet>
</file>

<file path=xl/worksheets/sheet7.xml><?xml version="1.0" encoding="utf-8"?>
<worksheet xmlns="http://schemas.openxmlformats.org/spreadsheetml/2006/main" xmlns:r="http://schemas.openxmlformats.org/officeDocument/2006/relationships">
  <sheetPr>
    <pageSetUpPr fitToPage="1"/>
  </sheetPr>
  <dimension ref="B2:G41"/>
  <sheetViews>
    <sheetView zoomScale="75" zoomScaleNormal="75" zoomScaleSheetLayoutView="75" workbookViewId="0" topLeftCell="A1">
      <selection activeCell="E14" sqref="E14:E15"/>
    </sheetView>
  </sheetViews>
  <sheetFormatPr defaultColWidth="9.140625" defaultRowHeight="12.75"/>
  <cols>
    <col min="1" max="1" width="2.7109375" style="1" customWidth="1"/>
    <col min="2" max="2" width="5.57421875" style="1" customWidth="1"/>
    <col min="3" max="3" width="39.00390625" style="1" customWidth="1"/>
    <col min="4" max="4" width="22.00390625" style="1" customWidth="1"/>
    <col min="5" max="5" width="26.28125" style="1" customWidth="1"/>
    <col min="6" max="6" width="59.140625" style="1" customWidth="1"/>
    <col min="7" max="7" width="1.28515625" style="1" customWidth="1"/>
    <col min="8" max="16384" width="9.140625" style="1" customWidth="1"/>
  </cols>
  <sheetData>
    <row r="2" spans="2:6" ht="12.75" customHeight="1">
      <c r="B2" s="319" t="s">
        <v>49</v>
      </c>
      <c r="C2" s="319"/>
      <c r="D2" s="319"/>
      <c r="E2" s="319"/>
      <c r="F2" s="319"/>
    </row>
    <row r="3" spans="2:6" ht="19.5" customHeight="1">
      <c r="B3" s="319"/>
      <c r="C3" s="319"/>
      <c r="D3" s="319"/>
      <c r="E3" s="319"/>
      <c r="F3" s="319"/>
    </row>
    <row r="4" spans="2:6" ht="21.75" customHeight="1">
      <c r="B4" s="319" t="s">
        <v>348</v>
      </c>
      <c r="C4" s="319"/>
      <c r="D4" s="319"/>
      <c r="E4" s="319"/>
      <c r="F4" s="319"/>
    </row>
    <row r="5" spans="2:6" ht="12.75">
      <c r="B5" s="319"/>
      <c r="C5" s="319"/>
      <c r="D5" s="319"/>
      <c r="E5" s="319"/>
      <c r="F5" s="319"/>
    </row>
    <row r="6" spans="2:6" ht="12.75" customHeight="1">
      <c r="B6" s="272" t="s">
        <v>50</v>
      </c>
      <c r="C6" s="319" t="s">
        <v>51</v>
      </c>
      <c r="D6" s="319"/>
      <c r="E6" s="319"/>
      <c r="F6" s="319"/>
    </row>
    <row r="7" spans="2:6" ht="13.5" thickBot="1">
      <c r="B7" s="274"/>
      <c r="C7" s="320"/>
      <c r="D7" s="320"/>
      <c r="E7" s="320"/>
      <c r="F7" s="320"/>
    </row>
    <row r="8" spans="2:6" ht="12.75">
      <c r="B8" s="317" t="s">
        <v>52</v>
      </c>
      <c r="C8" s="317" t="s">
        <v>53</v>
      </c>
      <c r="D8" s="317" t="s">
        <v>54</v>
      </c>
      <c r="E8" s="317" t="s">
        <v>55</v>
      </c>
      <c r="F8" s="317" t="s">
        <v>56</v>
      </c>
    </row>
    <row r="9" spans="2:6" ht="13.5" thickBot="1">
      <c r="B9" s="318"/>
      <c r="C9" s="318"/>
      <c r="D9" s="318"/>
      <c r="E9" s="318"/>
      <c r="F9" s="318"/>
    </row>
    <row r="10" spans="2:6" ht="59.25" customHeight="1">
      <c r="B10" s="289">
        <v>1</v>
      </c>
      <c r="C10" s="308" t="s">
        <v>58</v>
      </c>
      <c r="D10" s="311" t="s">
        <v>59</v>
      </c>
      <c r="E10" s="311" t="s">
        <v>349</v>
      </c>
      <c r="F10" s="314" t="s">
        <v>350</v>
      </c>
    </row>
    <row r="11" spans="2:6" ht="12.75">
      <c r="B11" s="306"/>
      <c r="C11" s="309"/>
      <c r="D11" s="312"/>
      <c r="E11" s="312"/>
      <c r="F11" s="315"/>
    </row>
    <row r="12" spans="2:6" ht="12.75">
      <c r="B12" s="306"/>
      <c r="C12" s="309" t="s">
        <v>60</v>
      </c>
      <c r="D12" s="312" t="s">
        <v>61</v>
      </c>
      <c r="E12" s="10" t="s">
        <v>351</v>
      </c>
      <c r="F12" s="315" t="s">
        <v>357</v>
      </c>
    </row>
    <row r="13" spans="2:6" ht="60.75" customHeight="1" thickBot="1">
      <c r="B13" s="307"/>
      <c r="C13" s="310"/>
      <c r="D13" s="313"/>
      <c r="E13" s="277" t="s">
        <v>352</v>
      </c>
      <c r="F13" s="316"/>
    </row>
    <row r="14" spans="2:6" ht="20.25" customHeight="1">
      <c r="B14" s="289">
        <v>2</v>
      </c>
      <c r="C14" s="308" t="s">
        <v>62</v>
      </c>
      <c r="D14" s="311" t="s">
        <v>63</v>
      </c>
      <c r="E14" s="311" t="s">
        <v>349</v>
      </c>
      <c r="F14" s="314" t="s">
        <v>353</v>
      </c>
    </row>
    <row r="15" spans="2:6" ht="51.75" customHeight="1">
      <c r="B15" s="306"/>
      <c r="C15" s="309"/>
      <c r="D15" s="312"/>
      <c r="E15" s="312"/>
      <c r="F15" s="315"/>
    </row>
    <row r="16" spans="2:6" ht="12.75" customHeight="1">
      <c r="B16" s="306"/>
      <c r="C16" s="309" t="s">
        <v>64</v>
      </c>
      <c r="D16" s="312" t="s">
        <v>65</v>
      </c>
      <c r="E16" s="10" t="s">
        <v>354</v>
      </c>
      <c r="F16" s="315" t="s">
        <v>355</v>
      </c>
    </row>
    <row r="17" spans="2:6" ht="45.75" customHeight="1" thickBot="1">
      <c r="B17" s="307"/>
      <c r="C17" s="310"/>
      <c r="D17" s="313"/>
      <c r="E17" s="10" t="s">
        <v>352</v>
      </c>
      <c r="F17" s="316"/>
    </row>
    <row r="18" spans="2:6" ht="77.25" customHeight="1">
      <c r="B18" s="289">
        <v>3</v>
      </c>
      <c r="C18" s="308" t="s">
        <v>66</v>
      </c>
      <c r="D18" s="311" t="s">
        <v>67</v>
      </c>
      <c r="E18" s="311" t="s">
        <v>73</v>
      </c>
      <c r="F18" s="278" t="s">
        <v>356</v>
      </c>
    </row>
    <row r="19" spans="2:6" ht="12.75">
      <c r="B19" s="306"/>
      <c r="C19" s="309"/>
      <c r="D19" s="312"/>
      <c r="E19" s="312"/>
      <c r="F19" s="276"/>
    </row>
    <row r="20" spans="2:6" ht="25.5" customHeight="1">
      <c r="B20" s="306"/>
      <c r="C20" s="309"/>
      <c r="D20" s="312"/>
      <c r="E20" s="312"/>
      <c r="F20" s="276" t="s">
        <v>68</v>
      </c>
    </row>
    <row r="21" spans="2:6" ht="12.75">
      <c r="B21" s="306"/>
      <c r="C21" s="309"/>
      <c r="D21" s="312"/>
      <c r="E21" s="312"/>
      <c r="F21" s="276"/>
    </row>
    <row r="22" spans="2:6" ht="39" customHeight="1">
      <c r="B22" s="306"/>
      <c r="C22" s="309"/>
      <c r="D22" s="312"/>
      <c r="E22" s="312"/>
      <c r="F22" s="276" t="s">
        <v>287</v>
      </c>
    </row>
    <row r="23" spans="2:6" ht="13.5" thickBot="1">
      <c r="B23" s="307"/>
      <c r="C23" s="310"/>
      <c r="D23" s="313"/>
      <c r="E23" s="313"/>
      <c r="F23" s="279"/>
    </row>
    <row r="24" spans="2:6" ht="15.75">
      <c r="B24" s="273"/>
      <c r="C24"/>
      <c r="D24"/>
      <c r="E24"/>
      <c r="F24"/>
    </row>
    <row r="25" spans="2:6" ht="15.75" customHeight="1">
      <c r="B25" s="17"/>
      <c r="C25" s="17"/>
      <c r="D25" s="17"/>
      <c r="E25" s="17"/>
      <c r="F25" s="18"/>
    </row>
    <row r="26" spans="2:6" s="19" customFormat="1" ht="12.75" customHeight="1">
      <c r="B26" s="20" t="s">
        <v>49</v>
      </c>
      <c r="C26" s="20"/>
      <c r="D26" s="20"/>
      <c r="E26" s="20"/>
      <c r="F26" s="20"/>
    </row>
    <row r="27" spans="2:6" ht="21.75" customHeight="1">
      <c r="B27" s="319" t="s">
        <v>348</v>
      </c>
      <c r="C27" s="319"/>
      <c r="D27" s="319"/>
      <c r="E27" s="319"/>
      <c r="F27" s="319"/>
    </row>
    <row r="28" ht="10.5" customHeight="1">
      <c r="B28" s="21"/>
    </row>
    <row r="29" spans="2:7" ht="12.75">
      <c r="B29" s="22" t="s">
        <v>69</v>
      </c>
      <c r="C29" s="2" t="s">
        <v>70</v>
      </c>
      <c r="D29" s="2"/>
      <c r="E29" s="2"/>
      <c r="F29" s="2"/>
      <c r="G29" s="2"/>
    </row>
    <row r="30" spans="2:7" ht="13.5" thickBot="1">
      <c r="B30" s="23"/>
      <c r="C30" s="2"/>
      <c r="D30" s="2"/>
      <c r="E30" s="2"/>
      <c r="F30" s="2"/>
      <c r="G30" s="2"/>
    </row>
    <row r="31" spans="2:7" ht="16.5" thickBot="1">
      <c r="B31" s="24" t="s">
        <v>52</v>
      </c>
      <c r="C31" s="25" t="s">
        <v>53</v>
      </c>
      <c r="D31" s="25" t="s">
        <v>54</v>
      </c>
      <c r="E31" s="25" t="s">
        <v>55</v>
      </c>
      <c r="F31" s="25" t="s">
        <v>56</v>
      </c>
      <c r="G31" s="21"/>
    </row>
    <row r="32" spans="2:7" ht="12.75" customHeight="1">
      <c r="B32" s="3"/>
      <c r="C32" s="4"/>
      <c r="D32" s="5"/>
      <c r="E32" s="5"/>
      <c r="F32" s="7"/>
      <c r="G32" s="26"/>
    </row>
    <row r="33" spans="2:7" ht="56.25" customHeight="1">
      <c r="B33" s="3">
        <v>1</v>
      </c>
      <c r="C33" s="6" t="s">
        <v>71</v>
      </c>
      <c r="D33" s="5" t="s">
        <v>72</v>
      </c>
      <c r="E33" s="5" t="s">
        <v>73</v>
      </c>
      <c r="F33" s="275" t="s">
        <v>74</v>
      </c>
      <c r="G33" s="26"/>
    </row>
    <row r="34" spans="2:7" ht="12" customHeight="1">
      <c r="B34" s="8"/>
      <c r="C34" s="4"/>
      <c r="D34" s="5"/>
      <c r="E34" s="5"/>
      <c r="F34" s="7"/>
      <c r="G34" s="26"/>
    </row>
    <row r="35" spans="2:7" ht="30" customHeight="1">
      <c r="B35" s="8"/>
      <c r="C35" s="9"/>
      <c r="D35" s="10" t="s">
        <v>75</v>
      </c>
      <c r="E35" s="5" t="s">
        <v>73</v>
      </c>
      <c r="F35" s="7" t="s">
        <v>76</v>
      </c>
      <c r="G35" s="26"/>
    </row>
    <row r="36" spans="2:7" ht="12" customHeight="1" thickBot="1">
      <c r="B36" s="15"/>
      <c r="C36" s="16"/>
      <c r="D36" s="13"/>
      <c r="E36" s="16"/>
      <c r="F36" s="16"/>
      <c r="G36" s="26"/>
    </row>
    <row r="37" spans="2:7" ht="25.5" customHeight="1">
      <c r="B37" s="27">
        <v>2</v>
      </c>
      <c r="C37" s="28" t="s">
        <v>77</v>
      </c>
      <c r="D37" s="27" t="s">
        <v>78</v>
      </c>
      <c r="E37" s="5" t="s">
        <v>73</v>
      </c>
      <c r="F37" s="29" t="s">
        <v>358</v>
      </c>
      <c r="G37" s="26"/>
    </row>
    <row r="38" spans="2:7" ht="12" customHeight="1" thickBot="1">
      <c r="B38" s="11"/>
      <c r="C38" s="12"/>
      <c r="D38" s="11"/>
      <c r="E38" s="16"/>
      <c r="F38" s="14"/>
      <c r="G38" s="26"/>
    </row>
    <row r="39" spans="2:7" ht="66" customHeight="1">
      <c r="B39" s="27">
        <v>3</v>
      </c>
      <c r="C39" s="28" t="s">
        <v>79</v>
      </c>
      <c r="D39" s="27" t="s">
        <v>80</v>
      </c>
      <c r="E39" s="5" t="s">
        <v>73</v>
      </c>
      <c r="F39" s="280" t="s">
        <v>81</v>
      </c>
      <c r="G39" s="26"/>
    </row>
    <row r="40" spans="2:7" ht="12" customHeight="1" thickBot="1">
      <c r="B40" s="11"/>
      <c r="C40" s="12"/>
      <c r="D40" s="11"/>
      <c r="E40" s="13"/>
      <c r="F40" s="14"/>
      <c r="G40" s="26"/>
    </row>
    <row r="41" ht="13.5" customHeight="1">
      <c r="B41" s="21"/>
    </row>
  </sheetData>
  <sheetProtection/>
  <mergeCells count="34">
    <mergeCell ref="B27:F27"/>
    <mergeCell ref="B2:F2"/>
    <mergeCell ref="B3:F3"/>
    <mergeCell ref="B4:F4"/>
    <mergeCell ref="B5:F5"/>
    <mergeCell ref="C6:F6"/>
    <mergeCell ref="C7:F7"/>
    <mergeCell ref="B8:B9"/>
    <mergeCell ref="C8:C9"/>
    <mergeCell ref="D8:D9"/>
    <mergeCell ref="E8:E9"/>
    <mergeCell ref="F8:F9"/>
    <mergeCell ref="F10:F11"/>
    <mergeCell ref="B12:B13"/>
    <mergeCell ref="C12:C13"/>
    <mergeCell ref="D12:D13"/>
    <mergeCell ref="F12:F13"/>
    <mergeCell ref="B10:B11"/>
    <mergeCell ref="C10:C11"/>
    <mergeCell ref="D10:D11"/>
    <mergeCell ref="E10:E11"/>
    <mergeCell ref="F14:F15"/>
    <mergeCell ref="B16:B17"/>
    <mergeCell ref="C16:C17"/>
    <mergeCell ref="D16:D17"/>
    <mergeCell ref="F16:F17"/>
    <mergeCell ref="B14:B15"/>
    <mergeCell ref="C14:C15"/>
    <mergeCell ref="D14:D15"/>
    <mergeCell ref="E14:E15"/>
    <mergeCell ref="B18:B23"/>
    <mergeCell ref="C18:C23"/>
    <mergeCell ref="D18:D23"/>
    <mergeCell ref="E18:E23"/>
  </mergeCells>
  <printOptions/>
  <pageMargins left="0.75" right="0.75" top="1" bottom="1" header="0.5" footer="0.5"/>
  <pageSetup fitToHeight="2"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Agnes</cp:lastModifiedBy>
  <cp:lastPrinted>2007-11-28T03:12:07Z</cp:lastPrinted>
  <dcterms:created xsi:type="dcterms:W3CDTF">2007-07-17T09:28:26Z</dcterms:created>
  <dcterms:modified xsi:type="dcterms:W3CDTF">2007-11-28T03:26:16Z</dcterms:modified>
  <cp:category/>
  <cp:version/>
  <cp:contentType/>
  <cp:contentStatus/>
</cp:coreProperties>
</file>